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19\Junior Leaderboard\Leaderboard Results\"/>
    </mc:Choice>
  </mc:AlternateContent>
  <bookViews>
    <workbookView xWindow="0" yWindow="0" windowWidth="23040" windowHeight="8832"/>
  </bookViews>
  <sheets>
    <sheet name="Primary Dressage" sheetId="5" r:id="rId1"/>
    <sheet name="Secondary Dressage  " sheetId="28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30" i="5" l="1"/>
  <c r="GO20" i="28" l="1"/>
  <c r="GP13" i="28" l="1"/>
  <c r="GQ13" i="28"/>
  <c r="M87" i="28"/>
  <c r="L87" i="28"/>
  <c r="GG87" i="28"/>
  <c r="GR12" i="28"/>
  <c r="GQ12" i="28"/>
  <c r="AX87" i="28"/>
  <c r="AW87" i="28"/>
  <c r="AV87" i="28"/>
  <c r="AU87" i="28"/>
  <c r="AT87" i="28"/>
  <c r="BZ29" i="5" l="1"/>
  <c r="BX29" i="5"/>
  <c r="GQ11" i="28"/>
  <c r="GP20" i="28"/>
  <c r="GP11" i="28" l="1"/>
  <c r="GS10" i="28"/>
  <c r="GP19" i="28"/>
  <c r="GO19" i="28"/>
  <c r="GO18" i="28"/>
  <c r="GP18" i="28"/>
  <c r="GQ17" i="28"/>
  <c r="GP16" i="28"/>
  <c r="GO16" i="28"/>
  <c r="GP15" i="28"/>
  <c r="GO15" i="28"/>
  <c r="GP14" i="28"/>
  <c r="GO14" i="28"/>
  <c r="GO13" i="28"/>
  <c r="GR10" i="28"/>
  <c r="AS87" i="28"/>
  <c r="CL25" i="5" l="1"/>
  <c r="CK25" i="5"/>
  <c r="CH25" i="5"/>
  <c r="CG25" i="5"/>
  <c r="CF25" i="5"/>
  <c r="CE25" i="5"/>
  <c r="CD25" i="5"/>
  <c r="CC25" i="5"/>
  <c r="CB25" i="5"/>
  <c r="CA25" i="5"/>
  <c r="CQ24" i="5"/>
  <c r="CQ23" i="5"/>
  <c r="CQ22" i="5"/>
  <c r="CQ21" i="5"/>
  <c r="CQ20" i="5"/>
  <c r="CQ19" i="5"/>
  <c r="CQ18" i="5"/>
  <c r="CQ17" i="5"/>
  <c r="CQ16" i="5"/>
  <c r="CQ15" i="5"/>
  <c r="CQ14" i="5"/>
  <c r="CQ13" i="5"/>
  <c r="CQ12" i="5"/>
  <c r="CQ11" i="5"/>
  <c r="CQ10" i="5"/>
  <c r="D25" i="5" l="1"/>
  <c r="E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T25" i="5"/>
  <c r="BU25" i="5"/>
  <c r="BV25" i="5"/>
  <c r="BW25" i="5"/>
  <c r="BX25" i="5"/>
  <c r="BY25" i="5"/>
  <c r="BZ25" i="5"/>
  <c r="CQ25" i="5" l="1"/>
  <c r="GF87" i="28"/>
  <c r="GE87" i="28"/>
  <c r="GD87" i="28"/>
  <c r="GC87" i="28"/>
  <c r="GB87" i="28"/>
  <c r="GA87" i="28"/>
  <c r="FZ87" i="28"/>
  <c r="FY87" i="28"/>
  <c r="FX87" i="28"/>
  <c r="FW87" i="28"/>
  <c r="FV87" i="28"/>
  <c r="FU87" i="28"/>
  <c r="FT87" i="28"/>
  <c r="FS87" i="28"/>
  <c r="FR87" i="28"/>
  <c r="FQ87" i="28"/>
  <c r="FP87" i="28"/>
  <c r="FO87" i="28"/>
  <c r="FN87" i="28"/>
  <c r="FM87" i="28"/>
  <c r="FL87" i="28"/>
  <c r="FK87" i="28"/>
  <c r="FJ87" i="28"/>
  <c r="FI87" i="28"/>
  <c r="FH87" i="28"/>
  <c r="FG87" i="28"/>
  <c r="FD87" i="28"/>
  <c r="FC87" i="28"/>
  <c r="FB87" i="28"/>
  <c r="FA87" i="28"/>
  <c r="EZ87" i="28"/>
  <c r="EY87" i="28"/>
  <c r="EX87" i="28"/>
  <c r="EW87" i="28"/>
  <c r="EV87" i="28"/>
  <c r="EU87" i="28"/>
  <c r="ET87" i="28"/>
  <c r="ES87" i="28"/>
  <c r="ER87" i="28"/>
  <c r="EQ87" i="28"/>
  <c r="EP87" i="28"/>
  <c r="EO87" i="28"/>
  <c r="EN87" i="28"/>
  <c r="EM87" i="28"/>
  <c r="EL87" i="28"/>
  <c r="EK87" i="28"/>
  <c r="EJ87" i="28"/>
  <c r="EI87" i="28"/>
  <c r="EH87" i="28"/>
  <c r="EG87" i="28"/>
  <c r="EF87" i="28"/>
  <c r="EE87" i="28"/>
  <c r="ED87" i="28"/>
  <c r="EC87" i="28"/>
  <c r="EB87" i="28"/>
  <c r="EA87" i="28"/>
  <c r="DZ87" i="28"/>
  <c r="DY87" i="28"/>
  <c r="DX87" i="28"/>
  <c r="DW87" i="28"/>
  <c r="DV87" i="28"/>
  <c r="DU87" i="28"/>
  <c r="DT87" i="28"/>
  <c r="DS87" i="28"/>
  <c r="DR87" i="28"/>
  <c r="DQ87" i="28"/>
  <c r="DP87" i="28"/>
  <c r="DO87" i="28"/>
  <c r="DN87" i="28"/>
  <c r="DM87" i="28"/>
  <c r="DL87" i="28"/>
  <c r="DK87" i="28"/>
  <c r="DJ87" i="28"/>
  <c r="DI87" i="28"/>
  <c r="DH87" i="28"/>
  <c r="DG87" i="28"/>
  <c r="DF87" i="28"/>
  <c r="DE87" i="28"/>
  <c r="DC87" i="28"/>
  <c r="DB87" i="28"/>
  <c r="DA87" i="28"/>
  <c r="CZ87" i="28"/>
  <c r="CY87" i="28"/>
  <c r="CX87" i="28"/>
  <c r="CW87" i="28"/>
  <c r="CV87" i="28"/>
  <c r="CU87" i="28"/>
  <c r="CT87" i="28"/>
  <c r="CQ87" i="28" l="1"/>
  <c r="CP87" i="28"/>
  <c r="CO87" i="28"/>
  <c r="CN87" i="28"/>
  <c r="CM87" i="28"/>
  <c r="CL87" i="28"/>
  <c r="CK87" i="28"/>
  <c r="CJ87" i="28"/>
  <c r="CI87" i="28"/>
  <c r="CH87" i="28"/>
  <c r="CG87" i="28"/>
  <c r="CF87" i="28"/>
  <c r="CE87" i="28"/>
  <c r="CS87" i="28" l="1"/>
  <c r="CR87" i="28"/>
  <c r="CB87" i="28" l="1"/>
  <c r="BP87" i="28"/>
  <c r="BO87" i="28"/>
  <c r="BN87" i="28"/>
  <c r="BM87" i="28"/>
  <c r="BF87" i="28" l="1"/>
  <c r="BE87" i="28"/>
  <c r="BD87" i="28"/>
  <c r="BC87" i="28"/>
  <c r="BB87" i="28"/>
  <c r="BA87" i="28"/>
  <c r="AZ87" i="28"/>
  <c r="AY87" i="28"/>
  <c r="AR87" i="28"/>
  <c r="AQ87" i="28"/>
  <c r="AP87" i="28"/>
  <c r="AO87" i="28"/>
  <c r="AN87" i="28"/>
  <c r="AM87" i="28"/>
  <c r="AL87" i="28"/>
  <c r="W87" i="28"/>
  <c r="V87" i="28"/>
  <c r="U87" i="28"/>
  <c r="T87" i="28"/>
  <c r="S87" i="28"/>
  <c r="R87" i="28"/>
  <c r="Q87" i="28"/>
  <c r="P87" i="28"/>
  <c r="O87" i="28"/>
  <c r="N87" i="28"/>
  <c r="AK87" i="28"/>
  <c r="AJ87" i="28"/>
  <c r="AI87" i="28"/>
  <c r="AH87" i="28"/>
  <c r="AG87" i="28"/>
  <c r="AB87" i="28"/>
  <c r="AA87" i="28"/>
  <c r="Z87" i="28"/>
  <c r="Y87" i="28"/>
  <c r="X87" i="28"/>
  <c r="AF87" i="28"/>
  <c r="AE87" i="28"/>
  <c r="AD87" i="28"/>
  <c r="AC87" i="28"/>
  <c r="K87" i="28"/>
  <c r="J87" i="28"/>
  <c r="I87" i="28"/>
  <c r="H87" i="28"/>
  <c r="G87" i="28"/>
  <c r="F87" i="28"/>
  <c r="E87" i="28"/>
  <c r="D87" i="28"/>
  <c r="CD87" i="28" l="1"/>
  <c r="CC87" i="28"/>
  <c r="CA87" i="28"/>
  <c r="BZ87" i="28"/>
  <c r="BY87" i="28"/>
  <c r="BX87" i="28"/>
  <c r="BW87" i="28"/>
  <c r="BV87" i="28"/>
  <c r="BU87" i="28"/>
  <c r="BT87" i="28"/>
  <c r="BS87" i="28"/>
  <c r="BR87" i="28"/>
  <c r="BQ87" i="28"/>
  <c r="BL87" i="28"/>
  <c r="BK87" i="28"/>
  <c r="BJ87" i="28"/>
  <c r="BI87" i="28"/>
  <c r="BH87" i="28"/>
  <c r="BG87" i="28"/>
</calcChain>
</file>

<file path=xl/sharedStrings.xml><?xml version="1.0" encoding="utf-8"?>
<sst xmlns="http://schemas.openxmlformats.org/spreadsheetml/2006/main" count="678" uniqueCount="298">
  <si>
    <t>TOTAL</t>
  </si>
  <si>
    <t>Horse</t>
  </si>
  <si>
    <t>Prelim</t>
  </si>
  <si>
    <t>Nov</t>
  </si>
  <si>
    <t>Elem</t>
  </si>
  <si>
    <t>Med</t>
  </si>
  <si>
    <t>Adv</t>
  </si>
  <si>
    <t>PSG</t>
  </si>
  <si>
    <t>Saddles Plus Interschool Junior Series Leaderboard</t>
  </si>
  <si>
    <t>Rider Surname</t>
  </si>
  <si>
    <t>Rider First Name</t>
  </si>
  <si>
    <t>Pritchard</t>
  </si>
  <si>
    <t>Olivia</t>
  </si>
  <si>
    <t>Shania</t>
  </si>
  <si>
    <t>Benbow</t>
  </si>
  <si>
    <t>Primary Dressage</t>
  </si>
  <si>
    <t>Secondary Dressage</t>
  </si>
  <si>
    <t>Forrest</t>
  </si>
  <si>
    <t>Jessica</t>
  </si>
  <si>
    <t>Shepherd</t>
  </si>
  <si>
    <t>Bramley Mademoiselle</t>
  </si>
  <si>
    <t>Ridley</t>
  </si>
  <si>
    <t>CP Balmain</t>
  </si>
  <si>
    <t>INT 1</t>
  </si>
  <si>
    <t>Inter1</t>
  </si>
  <si>
    <t>Hawkins</t>
  </si>
  <si>
    <t xml:space="preserve">Med </t>
  </si>
  <si>
    <t xml:space="preserve">Caitlin </t>
  </si>
  <si>
    <t>Inter</t>
  </si>
  <si>
    <t>Revelwood Marmaduke</t>
  </si>
  <si>
    <t>KDH Lord Cromwell</t>
  </si>
  <si>
    <t xml:space="preserve">Katie </t>
  </si>
  <si>
    <t>Harriet</t>
  </si>
  <si>
    <t>Busselton 23 Feb 2019</t>
  </si>
  <si>
    <t>Rock Prince</t>
  </si>
  <si>
    <t xml:space="preserve">Cheval D'Lore </t>
  </si>
  <si>
    <t>Asha</t>
  </si>
  <si>
    <t>Wiegele</t>
  </si>
  <si>
    <t>Tullows Dark Prince</t>
  </si>
  <si>
    <t>Tekira</t>
  </si>
  <si>
    <t>Wilde</t>
  </si>
  <si>
    <t xml:space="preserve">Rachel </t>
  </si>
  <si>
    <t>Henderson</t>
  </si>
  <si>
    <t>Hoffmans Danny</t>
  </si>
  <si>
    <t xml:space="preserve">Lauren </t>
  </si>
  <si>
    <t>Rowe</t>
  </si>
  <si>
    <t xml:space="preserve">Baylaurel Springbrook Cruz </t>
  </si>
  <si>
    <t xml:space="preserve">Baylaurel Montcalm Joe </t>
  </si>
  <si>
    <t>Willowie Windjana</t>
  </si>
  <si>
    <t>Jus Poppin</t>
  </si>
  <si>
    <t xml:space="preserve">Wendamar Newsflash </t>
  </si>
  <si>
    <t xml:space="preserve"> In The Sky In The Diamonds</t>
  </si>
  <si>
    <t>Taiah</t>
  </si>
  <si>
    <t>Curtis</t>
  </si>
  <si>
    <t xml:space="preserve">Asha </t>
  </si>
  <si>
    <t xml:space="preserve">Georgia </t>
  </si>
  <si>
    <t xml:space="preserve">O’Meara </t>
  </si>
  <si>
    <t xml:space="preserve">Zoe </t>
  </si>
  <si>
    <t>Inglis</t>
  </si>
  <si>
    <t xml:space="preserve">Mia </t>
  </si>
  <si>
    <t>Tollazo</t>
  </si>
  <si>
    <t xml:space="preserve">Mochas Impact </t>
  </si>
  <si>
    <t xml:space="preserve">Dallu Stanley </t>
  </si>
  <si>
    <t>Scarlett</t>
  </si>
  <si>
    <t xml:space="preserve"> Currey</t>
  </si>
  <si>
    <t>Hollands Park Riveria</t>
  </si>
  <si>
    <t>GDC 31 March 2019</t>
  </si>
  <si>
    <t xml:space="preserve">Michaela </t>
  </si>
  <si>
    <t>Koch</t>
  </si>
  <si>
    <t>United Again</t>
  </si>
  <si>
    <t xml:space="preserve">Chelsea </t>
  </si>
  <si>
    <t>de Jonge</t>
  </si>
  <si>
    <t>Savio H</t>
  </si>
  <si>
    <t>Oakover Too Much Chatter</t>
  </si>
  <si>
    <t xml:space="preserve">Ella </t>
  </si>
  <si>
    <t>Wilson</t>
  </si>
  <si>
    <t xml:space="preserve">Worthy </t>
  </si>
  <si>
    <t xml:space="preserve">Alisha </t>
  </si>
  <si>
    <t>Joshua Brook Black Jack</t>
  </si>
  <si>
    <t xml:space="preserve">Alivia </t>
  </si>
  <si>
    <t>Coppin</t>
  </si>
  <si>
    <t xml:space="preserve">Bordershow Buccaneer </t>
  </si>
  <si>
    <t>Grosse</t>
  </si>
  <si>
    <t xml:space="preserve">Sandford Renaissance </t>
  </si>
  <si>
    <t>Busselton H &amp; PC 2 31st March 2019</t>
  </si>
  <si>
    <t>Margaret River Dressage       7 April 2019</t>
  </si>
  <si>
    <t>KDH Top This</t>
  </si>
  <si>
    <t>No of Tests</t>
  </si>
  <si>
    <t xml:space="preserve">Lateesha </t>
  </si>
  <si>
    <t>Bliss</t>
  </si>
  <si>
    <t>Riverside Park Pony Club             21 March 2019</t>
  </si>
  <si>
    <t xml:space="preserve">Southern Solstice                   19th and 20th January 2019 </t>
  </si>
  <si>
    <t>Riverside Pony Club                               21 March 2019</t>
  </si>
  <si>
    <t>Brookleigh Dressage                      March 2019</t>
  </si>
  <si>
    <t>Busselton                                        23 Feb 2019</t>
  </si>
  <si>
    <t xml:space="preserve"> Wilson</t>
  </si>
  <si>
    <t>Isabelle</t>
  </si>
  <si>
    <t xml:space="preserve">JB Jimmy Cricket </t>
  </si>
  <si>
    <t xml:space="preserve">Kate </t>
  </si>
  <si>
    <t>Banner</t>
  </si>
  <si>
    <t>Yartala Park Panache</t>
  </si>
  <si>
    <t>Sophie</t>
  </si>
  <si>
    <t>Appleby</t>
  </si>
  <si>
    <t>Jimmy Recard</t>
  </si>
  <si>
    <t>Rural Rumble      2nd June 2019</t>
  </si>
  <si>
    <t>Annalyce</t>
  </si>
  <si>
    <t xml:space="preserve">Page     </t>
  </si>
  <si>
    <t>Saijsh</t>
  </si>
  <si>
    <t xml:space="preserve">Mitchell     </t>
  </si>
  <si>
    <t xml:space="preserve">Limehill Kochiece </t>
  </si>
  <si>
    <t>Middendorp</t>
  </si>
  <si>
    <t>Ashleigh</t>
  </si>
  <si>
    <t>The Diamond Thief</t>
  </si>
  <si>
    <t>Murray Riding Club                  20 April 2019</t>
  </si>
  <si>
    <t xml:space="preserve">Nov </t>
  </si>
  <si>
    <t>Jorja</t>
  </si>
  <si>
    <t>Reed</t>
  </si>
  <si>
    <t xml:space="preserve">Jorja </t>
  </si>
  <si>
    <t>Bluefields Futuro</t>
  </si>
  <si>
    <t xml:space="preserve">Datz Mi Boi </t>
  </si>
  <si>
    <t>Swan River    6 and 7 April 2019</t>
  </si>
  <si>
    <t xml:space="preserve">Interschools State Championships                                                                           </t>
  </si>
  <si>
    <t>Ruby</t>
  </si>
  <si>
    <t>Pedrick</t>
  </si>
  <si>
    <t xml:space="preserve"> Donlea Grand Moment</t>
  </si>
  <si>
    <t>Henty Winter Dressage   May 2019</t>
  </si>
  <si>
    <t xml:space="preserve">Interschools State Championships          </t>
  </si>
  <si>
    <t xml:space="preserve">Alcheringa Vintage </t>
  </si>
  <si>
    <t>Avalia</t>
  </si>
  <si>
    <t>Keladee Park Classic</t>
  </si>
  <si>
    <t xml:space="preserve">Jasmine </t>
  </si>
  <si>
    <t>JEJUCHA ACE OF SPADES</t>
  </si>
  <si>
    <t>Elliott</t>
  </si>
  <si>
    <t xml:space="preserve">Dicandilo </t>
  </si>
  <si>
    <t>SANLIRRA MINK MITTENS</t>
  </si>
  <si>
    <t>Paige</t>
  </si>
  <si>
    <t>Helsemans</t>
  </si>
  <si>
    <t>KJ</t>
  </si>
  <si>
    <t>Biance</t>
  </si>
  <si>
    <t>Ettridge</t>
  </si>
  <si>
    <t xml:space="preserve"> ENDEAVOUR TL</t>
  </si>
  <si>
    <t>Miller</t>
  </si>
  <si>
    <t>Smith</t>
  </si>
  <si>
    <t>Tazmin</t>
  </si>
  <si>
    <t xml:space="preserve">Silke </t>
  </si>
  <si>
    <t>Linton</t>
  </si>
  <si>
    <t>Wiseman</t>
  </si>
  <si>
    <t>Shannon</t>
  </si>
  <si>
    <t>Meakins</t>
  </si>
  <si>
    <t>Fleckhammer</t>
  </si>
  <si>
    <t>Penrhys Carbon Copy</t>
  </si>
  <si>
    <t>Harmony</t>
  </si>
  <si>
    <t>Dumbreck</t>
  </si>
  <si>
    <t>Leedale William Tell</t>
  </si>
  <si>
    <t>Pembrook Park Forever Wicked</t>
  </si>
  <si>
    <t>Chloe</t>
  </si>
  <si>
    <t>Gee</t>
  </si>
  <si>
    <t>Glencora Poetry Inmotion</t>
  </si>
  <si>
    <t>Teagan</t>
  </si>
  <si>
    <t>Tempus Fugit</t>
  </si>
  <si>
    <t>Ruiz</t>
  </si>
  <si>
    <t xml:space="preserve">Mr Valentino </t>
  </si>
  <si>
    <t xml:space="preserve">Watchwood Druid </t>
  </si>
  <si>
    <t>Minstral</t>
  </si>
  <si>
    <t>Lethlean</t>
  </si>
  <si>
    <t>Baker</t>
  </si>
  <si>
    <t>Takara</t>
  </si>
  <si>
    <t>Smyth</t>
  </si>
  <si>
    <t>Amy</t>
  </si>
  <si>
    <t>Brooke</t>
  </si>
  <si>
    <t>Kenny</t>
  </si>
  <si>
    <t>Amelia</t>
  </si>
  <si>
    <t>Mathews</t>
  </si>
  <si>
    <t xml:space="preserve">Charisma Royal Emblem </t>
  </si>
  <si>
    <t xml:space="preserve">Wandiera Special Addition </t>
  </si>
  <si>
    <t xml:space="preserve">Deveraux Speedy Gonzalas </t>
  </si>
  <si>
    <t xml:space="preserve">Bling It To Me </t>
  </si>
  <si>
    <t xml:space="preserve">Deveron By Gosh </t>
  </si>
  <si>
    <t xml:space="preserve">Joshua Brook Budweizer </t>
  </si>
  <si>
    <t xml:space="preserve">Ringwoould Advocat </t>
  </si>
  <si>
    <t xml:space="preserve">Kemill Hill Dermot </t>
  </si>
  <si>
    <t xml:space="preserve">Mr Roly Royce </t>
  </si>
  <si>
    <t xml:space="preserve">Karma Park Trade Secret </t>
  </si>
  <si>
    <t xml:space="preserve">Mister One Percent </t>
  </si>
  <si>
    <t xml:space="preserve">Bloomfield Royal Victory </t>
  </si>
  <si>
    <t xml:space="preserve">Kellerains Vancher </t>
  </si>
  <si>
    <t>Clare Downs Charisma</t>
  </si>
  <si>
    <t>EWA Twilight Dressage                            18 March 2019</t>
  </si>
  <si>
    <t xml:space="preserve">Jaime </t>
  </si>
  <si>
    <t xml:space="preserve">Renway Price Meric </t>
  </si>
  <si>
    <t xml:space="preserve">Contendros Wish </t>
  </si>
  <si>
    <t xml:space="preserve">Henty Winter Dressage                                                                 24 and 25 May 2019                                                                              </t>
  </si>
  <si>
    <t>Transitions                                                                                          12th May 2019</t>
  </si>
  <si>
    <t>Brookleigh Dressage                      30 March 2019</t>
  </si>
  <si>
    <t>Brookleigh Dressage                                     27 &amp; 28 April 2019</t>
  </si>
  <si>
    <t>Purser</t>
  </si>
  <si>
    <t xml:space="preserve">Joshua Brooks Haychessvee </t>
  </si>
  <si>
    <t xml:space="preserve">Matilda </t>
  </si>
  <si>
    <t>Hathway</t>
  </si>
  <si>
    <t>Duke</t>
  </si>
  <si>
    <t>DWA Dvlp Series    31May to  1 June 2019</t>
  </si>
  <si>
    <t>Elementary</t>
  </si>
  <si>
    <t xml:space="preserve">Savanah </t>
  </si>
  <si>
    <t>Beveridge</t>
  </si>
  <si>
    <t>Hillside William</t>
  </si>
  <si>
    <t>Southern Districts                     11 May 2019</t>
  </si>
  <si>
    <t>Southern Districts                                  11 May 2019</t>
  </si>
  <si>
    <t>Brookleigh Dressage                                     23 &amp; 24 June 2019</t>
  </si>
  <si>
    <t>Brookleigh Dressage                      23 + 24 June 2019</t>
  </si>
  <si>
    <t>Pinjarra Horse and Pony Club                                     30 June 2019</t>
  </si>
  <si>
    <t>Pinjarra Horse &amp; Pony Club 30 June 2019</t>
  </si>
  <si>
    <t>Reed (18)</t>
  </si>
  <si>
    <t>Geraldton Combined Equestrian                                 15 June 2019</t>
  </si>
  <si>
    <t>Orange Grove Horse &amp; Pony club    9 June 2019</t>
  </si>
  <si>
    <t>Bunbury Horse &amp; Pony Club                                29 June 2019</t>
  </si>
  <si>
    <t>Orange Grove Horse &amp; Pony Club              6&amp;7 July 2019</t>
  </si>
  <si>
    <t>Perth Dressage Club  28 July 2019</t>
  </si>
  <si>
    <t xml:space="preserve">Geraldton Dressage Club                                17 August 2019                                        </t>
  </si>
  <si>
    <t xml:space="preserve">DWA Development Series   22 to 25 August </t>
  </si>
  <si>
    <t xml:space="preserve">DWA State Dressage Championships                               30 August 2019                                                                                      </t>
  </si>
  <si>
    <t xml:space="preserve">Eastern Wheatbelt                                                              14 September 2019                                                    </t>
  </si>
  <si>
    <t>Bunbury Horse &amp; Pony Club                    22 Sept 2019</t>
  </si>
  <si>
    <t>Riverside Pony Club       13 Oct 2019</t>
  </si>
  <si>
    <t>Margaret River 13 October 2019</t>
  </si>
  <si>
    <t xml:space="preserve">Geraldton Dressage                         20 October 2019  </t>
  </si>
  <si>
    <t xml:space="preserve">Swan River Dressage                                     26&amp;27 October 2019      </t>
  </si>
  <si>
    <t xml:space="preserve">Brookleigh Dressage                                            8-12 November 2019                </t>
  </si>
  <si>
    <t xml:space="preserve">Busselton Dressage Club                           9+10 November 2019                            </t>
  </si>
  <si>
    <t>White</t>
  </si>
  <si>
    <t>Bunbury Horse &amp; Pony Club 29 June 2019</t>
  </si>
  <si>
    <t>"No Name provided"</t>
  </si>
  <si>
    <t>Geraldton                                                                         21 July 2019</t>
  </si>
  <si>
    <t>Orange Grove H&amp; P Club     6&amp;7 July 2019</t>
  </si>
  <si>
    <t>Swan River Dressage                     8&amp;9 June 2019(held 3 August)</t>
  </si>
  <si>
    <t xml:space="preserve">Brookleigh Dressage Club                                  10  and 11 August 2019 </t>
  </si>
  <si>
    <t>Brookleigh Dress 10 Aug</t>
  </si>
  <si>
    <t>WADYRA                            9 MARCH 2019</t>
  </si>
  <si>
    <t xml:space="preserve">DWA Development Series 11 &amp; 12 April </t>
  </si>
  <si>
    <t>Saddles Plus Interschool Junior Series Leaderboard 2019</t>
  </si>
  <si>
    <t>Kendlestone Park Jve</t>
  </si>
  <si>
    <t xml:space="preserve">Chloe </t>
  </si>
  <si>
    <t>Torridon Limited Edition</t>
  </si>
  <si>
    <t>Jones</t>
  </si>
  <si>
    <t>Dreeme Park Simply Gold</t>
  </si>
  <si>
    <t xml:space="preserve">Tamblyn Park Jackpot </t>
  </si>
  <si>
    <t xml:space="preserve">Shania </t>
  </si>
  <si>
    <t>State Champs 30 Aug</t>
  </si>
  <si>
    <t xml:space="preserve">Swan River                                                                                       14 &amp; 15 September 2019                                                         </t>
  </si>
  <si>
    <t>Swan River Dressage                     15 Sep</t>
  </si>
  <si>
    <t>Beez Kneez</t>
  </si>
  <si>
    <t xml:space="preserve">Ellie </t>
  </si>
  <si>
    <t>Gough</t>
  </si>
  <si>
    <t>GKD Arpeggio</t>
  </si>
  <si>
    <t xml:space="preserve">Charlee </t>
  </si>
  <si>
    <t>Morton</t>
  </si>
  <si>
    <t>SECRET VALLEY ROCKSTAR</t>
  </si>
  <si>
    <t>Madison</t>
  </si>
  <si>
    <t>GEORGIADES</t>
  </si>
  <si>
    <t>STELLA HIT</t>
  </si>
  <si>
    <t>Alexa (TBC)</t>
  </si>
  <si>
    <t>Bell</t>
  </si>
  <si>
    <t>Belfast Mojito</t>
  </si>
  <si>
    <t>Shakira</t>
  </si>
  <si>
    <t>Hartley</t>
  </si>
  <si>
    <t>Jejucha Tribute</t>
  </si>
  <si>
    <t>Swan River Dressage                     26+27 Oct</t>
  </si>
  <si>
    <t xml:space="preserve">66.607
</t>
  </si>
  <si>
    <t xml:space="preserve">67.929
</t>
  </si>
  <si>
    <t xml:space="preserve">Cellistine Appolo </t>
  </si>
  <si>
    <t>FINAL YEAR AVERAGE</t>
  </si>
  <si>
    <t>Brookleigh 23 + 24 Feb</t>
  </si>
  <si>
    <t>Brookelgh 23+24 Feb</t>
  </si>
  <si>
    <t>TOTAL NUMBER OF TESTS ATTENDED/AVERAGED</t>
  </si>
  <si>
    <t>Frist placing</t>
  </si>
  <si>
    <t xml:space="preserve">Melissa </t>
  </si>
  <si>
    <t>Edwards</t>
  </si>
  <si>
    <t>WIDDERSTEIN BAYDENS ROYAL</t>
  </si>
  <si>
    <t>Brookleigh Dressage 9 -12 Nov</t>
  </si>
  <si>
    <t>Busselton Horse + Pony 9-12 Nov</t>
  </si>
  <si>
    <t>PRELIMINARY</t>
  </si>
  <si>
    <t>NOVICE</t>
  </si>
  <si>
    <t>Prel</t>
  </si>
  <si>
    <t>JILL STANTON DRESSAGE DAY 13 April 2019</t>
  </si>
  <si>
    <t>Jasmine</t>
  </si>
  <si>
    <t>Barron</t>
  </si>
  <si>
    <t>GE Shore Thing</t>
  </si>
  <si>
    <t>JIRRIMA APPLAUSE</t>
  </si>
  <si>
    <t>Thomas</t>
  </si>
  <si>
    <t>Egmont Faith</t>
  </si>
  <si>
    <t xml:space="preserve">Olivia </t>
  </si>
  <si>
    <t>Gem Park Royalty</t>
  </si>
  <si>
    <t>McPhail</t>
  </si>
  <si>
    <t>Wildwood Scarlett Tribute</t>
  </si>
  <si>
    <t>Lilly</t>
  </si>
  <si>
    <t>Luminus Star</t>
  </si>
  <si>
    <t>WADYRA Twilight Dressage                           9 March 2019</t>
  </si>
  <si>
    <t>TOTAL No of Tests</t>
  </si>
  <si>
    <t>FIRST PLACING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</si>
</sst>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00"/>
    <numFmt numFmtId="165" formatCode="#0.00"/>
    <numFmt numFmtId="166" formatCode="0.000"/>
    <numFmt numFmtId="167" formatCode="0.000_ ;[Red]\-0.000\ "/>
    <numFmt numFmtId="168" formatCode="0.000;[Red]0.0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4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9" fontId="17" fillId="0" borderId="0" applyFont="0" applyFill="0" applyBorder="0" applyAlignment="0" applyProtection="0"/>
    <xf numFmtId="0" fontId="18" fillId="8" borderId="0" applyNumberFormat="0" applyBorder="0" applyAlignment="0" applyProtection="0"/>
  </cellStyleXfs>
  <cellXfs count="376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8" xfId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3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3" borderId="2" xfId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5" fillId="3" borderId="2" xfId="1" applyFill="1" applyBorder="1" applyAlignment="1">
      <alignment horizontal="center"/>
    </xf>
    <xf numFmtId="0" fontId="1" fillId="3" borderId="8" xfId="1" applyFont="1" applyFill="1" applyBorder="1" applyAlignment="1">
      <alignment horizontal="center" vertical="center"/>
    </xf>
    <xf numFmtId="0" fontId="5" fillId="3" borderId="15" xfId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4" fillId="3" borderId="1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1" fillId="4" borderId="2" xfId="3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3" borderId="15" xfId="1" applyFill="1" applyBorder="1" applyAlignment="1">
      <alignment horizontal="center" vertical="center"/>
    </xf>
    <xf numFmtId="0" fontId="5" fillId="3" borderId="0" xfId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3" borderId="8" xfId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top" readingOrder="1"/>
    </xf>
    <xf numFmtId="0" fontId="1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5" fillId="3" borderId="0" xfId="1" applyFill="1" applyBorder="1" applyAlignment="1">
      <alignment horizontal="center" vertical="center"/>
    </xf>
    <xf numFmtId="0" fontId="0" fillId="0" borderId="2" xfId="0" applyBorder="1"/>
    <xf numFmtId="0" fontId="1" fillId="4" borderId="16" xfId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164" fontId="0" fillId="7" borderId="2" xfId="0" applyNumberFormat="1" applyFill="1" applyBorder="1"/>
    <xf numFmtId="0" fontId="0" fillId="0" borderId="0" xfId="0" applyAlignment="1">
      <alignment horizontal="center" vertical="center"/>
    </xf>
    <xf numFmtId="0" fontId="0" fillId="7" borderId="2" xfId="0" applyFill="1" applyBorder="1"/>
    <xf numFmtId="0" fontId="0" fillId="7" borderId="11" xfId="0" applyFill="1" applyBorder="1"/>
    <xf numFmtId="0" fontId="0" fillId="7" borderId="0" xfId="0" applyFill="1"/>
    <xf numFmtId="164" fontId="0" fillId="7" borderId="11" xfId="0" applyNumberFormat="1" applyFill="1" applyBorder="1"/>
    <xf numFmtId="164" fontId="0" fillId="7" borderId="0" xfId="0" applyNumberFormat="1" applyFill="1"/>
    <xf numFmtId="0" fontId="0" fillId="7" borderId="2" xfId="4" applyNumberFormat="1" applyFont="1" applyFill="1" applyBorder="1" applyAlignment="1">
      <alignment horizontal="center"/>
    </xf>
    <xf numFmtId="0" fontId="0" fillId="7" borderId="2" xfId="4" applyNumberFormat="1" applyFont="1" applyFill="1" applyBorder="1"/>
    <xf numFmtId="166" fontId="0" fillId="7" borderId="2" xfId="0" applyNumberFormat="1" applyFill="1" applyBorder="1" applyAlignment="1">
      <alignment horizontal="center" vertical="center"/>
    </xf>
    <xf numFmtId="166" fontId="0" fillId="7" borderId="11" xfId="0" applyNumberForma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7" borderId="2" xfId="0" applyNumberForma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66" fontId="0" fillId="7" borderId="11" xfId="0" applyNumberForma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4" fontId="0" fillId="10" borderId="9" xfId="0" applyNumberFormat="1" applyFill="1" applyBorder="1" applyAlignment="1">
      <alignment horizontal="center"/>
    </xf>
    <xf numFmtId="164" fontId="0" fillId="10" borderId="2" xfId="0" applyNumberFormat="1" applyFill="1" applyBorder="1" applyAlignment="1">
      <alignment horizontal="center"/>
    </xf>
    <xf numFmtId="0" fontId="0" fillId="0" borderId="11" xfId="0" applyBorder="1"/>
    <xf numFmtId="0" fontId="0" fillId="0" borderId="27" xfId="0" applyBorder="1"/>
    <xf numFmtId="0" fontId="0" fillId="0" borderId="11" xfId="0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0" xfId="0" applyFill="1"/>
    <xf numFmtId="0" fontId="1" fillId="11" borderId="2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/>
    </xf>
    <xf numFmtId="0" fontId="0" fillId="0" borderId="9" xfId="0" applyBorder="1"/>
    <xf numFmtId="0" fontId="0" fillId="4" borderId="3" xfId="0" applyFill="1" applyBorder="1" applyAlignment="1">
      <alignment horizontal="center"/>
    </xf>
    <xf numFmtId="0" fontId="0" fillId="4" borderId="9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3" borderId="4" xfId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" fillId="10" borderId="2" xfId="3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0" fillId="7" borderId="31" xfId="0" applyFill="1" applyBorder="1"/>
    <xf numFmtId="0" fontId="9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2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0" fontId="16" fillId="7" borderId="39" xfId="0" applyFont="1" applyFill="1" applyBorder="1" applyAlignment="1">
      <alignment vertical="center" wrapText="1"/>
    </xf>
    <xf numFmtId="166" fontId="0" fillId="7" borderId="2" xfId="0" applyNumberFormat="1" applyFill="1" applyBorder="1"/>
    <xf numFmtId="0" fontId="9" fillId="7" borderId="24" xfId="0" applyFont="1" applyFill="1" applyBorder="1" applyAlignment="1">
      <alignment vertical="center" wrapText="1"/>
    </xf>
    <xf numFmtId="166" fontId="1" fillId="7" borderId="2" xfId="0" applyNumberFormat="1" applyFont="1" applyFill="1" applyBorder="1" applyAlignment="1">
      <alignment vertical="center"/>
    </xf>
    <xf numFmtId="166" fontId="20" fillId="7" borderId="2" xfId="0" applyNumberFormat="1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vertical="center"/>
    </xf>
    <xf numFmtId="0" fontId="5" fillId="11" borderId="2" xfId="1" applyFill="1" applyBorder="1" applyAlignment="1">
      <alignment horizontal="center"/>
    </xf>
    <xf numFmtId="0" fontId="1" fillId="11" borderId="15" xfId="1" applyFont="1" applyFill="1" applyBorder="1" applyAlignment="1">
      <alignment horizontal="center" vertical="center"/>
    </xf>
    <xf numFmtId="0" fontId="5" fillId="11" borderId="8" xfId="1" applyFill="1" applyBorder="1" applyAlignment="1">
      <alignment horizontal="center"/>
    </xf>
    <xf numFmtId="0" fontId="5" fillId="11" borderId="2" xfId="1" applyFill="1" applyBorder="1" applyAlignment="1">
      <alignment horizontal="center" vertical="center"/>
    </xf>
    <xf numFmtId="0" fontId="5" fillId="11" borderId="8" xfId="1" applyFill="1" applyBorder="1" applyAlignment="1">
      <alignment horizontal="center" vertical="center"/>
    </xf>
    <xf numFmtId="0" fontId="1" fillId="11" borderId="8" xfId="1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164" fontId="0" fillId="3" borderId="2" xfId="0" applyNumberFormat="1" applyFill="1" applyBorder="1"/>
    <xf numFmtId="167" fontId="0" fillId="3" borderId="2" xfId="0" applyNumberFormat="1" applyFill="1" applyBorder="1"/>
    <xf numFmtId="165" fontId="0" fillId="3" borderId="2" xfId="0" applyNumberFormat="1" applyFill="1" applyBorder="1"/>
    <xf numFmtId="0" fontId="0" fillId="3" borderId="2" xfId="0" applyFill="1" applyBorder="1"/>
    <xf numFmtId="166" fontId="0" fillId="3" borderId="2" xfId="4" applyNumberFormat="1" applyFont="1" applyFill="1" applyBorder="1"/>
    <xf numFmtId="166" fontId="19" fillId="3" borderId="2" xfId="5" applyNumberFormat="1" applyFont="1" applyFill="1" applyBorder="1"/>
    <xf numFmtId="166" fontId="19" fillId="3" borderId="2" xfId="5" applyNumberFormat="1" applyFont="1" applyFill="1" applyBorder="1" applyAlignment="1">
      <alignment horizontal="center"/>
    </xf>
    <xf numFmtId="0" fontId="19" fillId="3" borderId="2" xfId="5" applyFont="1" applyFill="1" applyBorder="1"/>
    <xf numFmtId="166" fontId="0" fillId="3" borderId="2" xfId="4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166" fontId="0" fillId="3" borderId="2" xfId="0" applyNumberFormat="1" applyFill="1" applyBorder="1"/>
    <xf numFmtId="166" fontId="9" fillId="3" borderId="2" xfId="0" applyNumberFormat="1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/>
    </xf>
    <xf numFmtId="0" fontId="0" fillId="3" borderId="11" xfId="0" applyFill="1" applyBorder="1"/>
    <xf numFmtId="0" fontId="0" fillId="3" borderId="8" xfId="0" applyFill="1" applyBorder="1" applyAlignment="1">
      <alignment horizont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4" fillId="11" borderId="17" xfId="0" applyFont="1" applyFill="1" applyBorder="1" applyAlignment="1">
      <alignment vertical="center"/>
    </xf>
    <xf numFmtId="168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166" fontId="0" fillId="3" borderId="17" xfId="0" applyNumberForma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/>
    </xf>
    <xf numFmtId="0" fontId="20" fillId="3" borderId="2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7" borderId="31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/>
    </xf>
    <xf numFmtId="0" fontId="0" fillId="7" borderId="37" xfId="0" applyFill="1" applyBorder="1" applyAlignment="1">
      <alignment horizontal="center" vertical="center"/>
    </xf>
    <xf numFmtId="164" fontId="14" fillId="10" borderId="38" xfId="0" applyNumberFormat="1" applyFont="1" applyFill="1" applyBorder="1" applyAlignment="1">
      <alignment horizontal="center"/>
    </xf>
    <xf numFmtId="166" fontId="14" fillId="10" borderId="38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0" fillId="10" borderId="2" xfId="3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164" fontId="10" fillId="10" borderId="2" xfId="0" applyNumberFormat="1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/>
    </xf>
    <xf numFmtId="166" fontId="10" fillId="10" borderId="2" xfId="0" applyNumberFormat="1" applyFont="1" applyFill="1" applyBorder="1" applyAlignment="1">
      <alignment horizontal="center"/>
    </xf>
    <xf numFmtId="168" fontId="10" fillId="10" borderId="2" xfId="0" applyNumberFormat="1" applyFont="1" applyFill="1" applyBorder="1" applyAlignment="1">
      <alignment horizontal="center"/>
    </xf>
    <xf numFmtId="0" fontId="29" fillId="10" borderId="4" xfId="0" applyFont="1" applyFill="1" applyBorder="1" applyAlignment="1">
      <alignment horizontal="center" vertical="center"/>
    </xf>
    <xf numFmtId="0" fontId="30" fillId="10" borderId="4" xfId="3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166" fontId="0" fillId="3" borderId="0" xfId="4" applyNumberFormat="1" applyFont="1" applyFill="1" applyBorder="1"/>
    <xf numFmtId="0" fontId="0" fillId="3" borderId="0" xfId="0" applyFill="1" applyBorder="1"/>
    <xf numFmtId="0" fontId="14" fillId="11" borderId="9" xfId="0" applyFont="1" applyFill="1" applyBorder="1" applyAlignment="1">
      <alignment horizontal="center" vertical="center"/>
    </xf>
    <xf numFmtId="164" fontId="0" fillId="3" borderId="0" xfId="0" applyNumberFormat="1" applyFill="1" applyBorder="1"/>
    <xf numFmtId="0" fontId="0" fillId="6" borderId="9" xfId="0" applyFill="1" applyBorder="1" applyAlignment="1">
      <alignment horizontal="center" vertical="center"/>
    </xf>
    <xf numFmtId="164" fontId="0" fillId="7" borderId="0" xfId="0" applyNumberFormat="1" applyFill="1" applyBorder="1"/>
    <xf numFmtId="0" fontId="0" fillId="7" borderId="0" xfId="4" applyNumberFormat="1" applyFont="1" applyFill="1" applyBorder="1" applyAlignment="1">
      <alignment horizontal="center"/>
    </xf>
    <xf numFmtId="166" fontId="0" fillId="7" borderId="0" xfId="0" applyNumberFormat="1" applyFill="1" applyBorder="1"/>
    <xf numFmtId="0" fontId="1" fillId="4" borderId="46" xfId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/>
    </xf>
    <xf numFmtId="0" fontId="32" fillId="10" borderId="2" xfId="3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2" fillId="10" borderId="4" xfId="3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6" fontId="0" fillId="4" borderId="17" xfId="0" applyNumberFormat="1" applyFont="1" applyFill="1" applyBorder="1" applyAlignment="1">
      <alignment horizontal="center"/>
    </xf>
    <xf numFmtId="166" fontId="0" fillId="5" borderId="2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0" fontId="26" fillId="4" borderId="4" xfId="3" applyFont="1" applyFill="1" applyBorder="1" applyAlignment="1">
      <alignment horizontal="center" vertical="center"/>
    </xf>
    <xf numFmtId="0" fontId="26" fillId="4" borderId="2" xfId="3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0" fontId="26" fillId="4" borderId="4" xfId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0" fontId="32" fillId="4" borderId="4" xfId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6" fontId="0" fillId="4" borderId="2" xfId="0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0" fontId="32" fillId="4" borderId="2" xfId="1" applyFont="1" applyFill="1" applyBorder="1" applyAlignment="1">
      <alignment horizontal="center" vertical="center"/>
    </xf>
    <xf numFmtId="164" fontId="0" fillId="4" borderId="14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32" fillId="10" borderId="41" xfId="3" applyFont="1" applyFill="1" applyBorder="1" applyAlignment="1">
      <alignment horizontal="center" vertical="center"/>
    </xf>
    <xf numFmtId="0" fontId="32" fillId="10" borderId="11" xfId="3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64" fontId="0" fillId="3" borderId="0" xfId="0" applyNumberFormat="1" applyFill="1"/>
    <xf numFmtId="0" fontId="0" fillId="0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7" borderId="28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24" fillId="7" borderId="2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6" xfId="0" applyBorder="1" applyAlignment="1"/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2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1" fillId="10" borderId="11" xfId="3" applyFont="1" applyFill="1" applyBorder="1" applyAlignment="1">
      <alignment horizontal="center" vertical="center"/>
    </xf>
    <xf numFmtId="166" fontId="0" fillId="0" borderId="11" xfId="0" applyNumberFormat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164" fontId="0" fillId="10" borderId="11" xfId="0" applyNumberFormat="1" applyFill="1" applyBorder="1" applyAlignment="1">
      <alignment horizontal="center"/>
    </xf>
    <xf numFmtId="164" fontId="0" fillId="10" borderId="27" xfId="0" applyNumberFormat="1" applyFill="1" applyBorder="1" applyAlignment="1">
      <alignment horizontal="center"/>
    </xf>
  </cellXfs>
  <cellStyles count="6">
    <cellStyle name="Good" xfId="5" builtinId="26"/>
    <cellStyle name="Normal" xfId="0" builtinId="0"/>
    <cellStyle name="Normal 2" xfId="1"/>
    <cellStyle name="Normal 3" xfId="2"/>
    <cellStyle name="Normal 3 2" xfId="3"/>
    <cellStyle name="Percent" xfId="4" builtinId="5"/>
  </cellStyles>
  <dxfs count="0"/>
  <tableStyles count="0" defaultTableStyle="TableStyleMedium2" defaultPivotStyle="PivotStyleLight16"/>
  <colors>
    <mruColors>
      <color rgb="FFCC66FF"/>
      <color rgb="FF7030A0"/>
      <color rgb="FFFF0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66800</xdr:colOff>
      <xdr:row>6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86</xdr:col>
      <xdr:colOff>400050</xdr:colOff>
      <xdr:row>0</xdr:row>
      <xdr:rowOff>161925</xdr:rowOff>
    </xdr:from>
    <xdr:to>
      <xdr:col>90</xdr:col>
      <xdr:colOff>98039</xdr:colOff>
      <xdr:row>6</xdr:row>
      <xdr:rowOff>342900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54950" y="161925"/>
          <a:ext cx="1602989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38225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0A9CB40-7FF7-4F83-B622-61C152B1D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221077" cy="1262336"/>
        </a:xfrm>
        <a:prstGeom prst="rect">
          <a:avLst/>
        </a:prstGeom>
      </xdr:spPr>
    </xdr:pic>
    <xdr:clientData/>
  </xdr:twoCellAnchor>
  <xdr:twoCellAnchor editAs="oneCell">
    <xdr:from>
      <xdr:col>41</xdr:col>
      <xdr:colOff>262759</xdr:colOff>
      <xdr:row>0</xdr:row>
      <xdr:rowOff>96236</xdr:rowOff>
    </xdr:from>
    <xdr:to>
      <xdr:col>44</xdr:col>
      <xdr:colOff>461196</xdr:colOff>
      <xdr:row>5</xdr:row>
      <xdr:rowOff>177581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64C8517-FF0E-45F2-880B-4FC5058F5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90173" y="96236"/>
          <a:ext cx="1610765" cy="125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4"/>
  <sheetViews>
    <sheetView showGridLines="0" tabSelected="1" topLeftCell="A8" zoomScaleNormal="100" workbookViewId="0">
      <pane xSplit="3" topLeftCell="BU1" activePane="topRight" state="frozen"/>
      <selection activeCell="C1" sqref="C1"/>
      <selection pane="topRight" activeCell="BZ40" sqref="BZ40"/>
    </sheetView>
  </sheetViews>
  <sheetFormatPr defaultColWidth="9.109375" defaultRowHeight="15" customHeight="1" x14ac:dyDescent="0.25"/>
  <cols>
    <col min="1" max="2" width="18.88671875" style="10" customWidth="1"/>
    <col min="3" max="3" width="31.33203125" style="10" customWidth="1"/>
    <col min="4" max="12" width="7" style="10" customWidth="1"/>
    <col min="13" max="13" width="4.44140625" style="10" customWidth="1"/>
    <col min="14" max="18" width="7" style="10" customWidth="1"/>
    <col min="19" max="21" width="10.33203125" style="10" customWidth="1"/>
    <col min="22" max="23" width="7" style="10" customWidth="1"/>
    <col min="24" max="30" width="7" style="10" hidden="1" customWidth="1"/>
    <col min="31" max="31" width="7.109375" style="10" hidden="1" customWidth="1"/>
    <col min="32" max="32" width="7" style="10" hidden="1" customWidth="1"/>
    <col min="33" max="33" width="7.109375" style="10" hidden="1" customWidth="1"/>
    <col min="34" max="34" width="7" style="10" hidden="1" customWidth="1"/>
    <col min="35" max="35" width="7.109375" style="10" hidden="1" customWidth="1"/>
    <col min="36" max="36" width="7" style="10" hidden="1" customWidth="1"/>
    <col min="37" max="37" width="8.33203125" style="10" hidden="1" customWidth="1"/>
    <col min="38" max="38" width="7" style="10" hidden="1" customWidth="1"/>
    <col min="39" max="51" width="7.109375" style="10" hidden="1" customWidth="1"/>
    <col min="52" max="52" width="7" style="10" hidden="1" customWidth="1"/>
    <col min="53" max="53" width="7.109375" style="10" hidden="1" customWidth="1"/>
    <col min="54" max="54" width="7" style="10" hidden="1" customWidth="1"/>
    <col min="55" max="72" width="7.109375" style="10" hidden="1" customWidth="1"/>
    <col min="73" max="93" width="7.109375" style="10" customWidth="1"/>
    <col min="94" max="94" width="7.5546875" style="10" bestFit="1" customWidth="1"/>
    <col min="95" max="95" width="13.88671875" style="10" customWidth="1"/>
    <col min="96" max="16384" width="9.109375" style="10"/>
  </cols>
  <sheetData>
    <row r="1" spans="1:96" ht="1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</row>
    <row r="2" spans="1:96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</row>
    <row r="3" spans="1:96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</row>
    <row r="4" spans="1:96" ht="12.75" customHeight="1" x14ac:dyDescent="0.25">
      <c r="A4" s="333" t="s">
        <v>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</row>
    <row r="5" spans="1:96" ht="12.75" customHeight="1" x14ac:dyDescent="0.25">
      <c r="A5" s="333" t="s">
        <v>15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</row>
    <row r="6" spans="1:96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</row>
    <row r="7" spans="1:96" ht="41.25" customHeight="1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</row>
    <row r="8" spans="1:96" s="11" customFormat="1" ht="51" customHeight="1" x14ac:dyDescent="0.3">
      <c r="A8" s="8" t="s">
        <v>10</v>
      </c>
      <c r="B8" s="81" t="s">
        <v>9</v>
      </c>
      <c r="C8" s="9" t="s">
        <v>1</v>
      </c>
      <c r="D8" s="322" t="s">
        <v>33</v>
      </c>
      <c r="E8" s="329"/>
      <c r="F8" s="322" t="s">
        <v>270</v>
      </c>
      <c r="G8" s="323"/>
      <c r="H8" s="322" t="s">
        <v>84</v>
      </c>
      <c r="I8" s="329"/>
      <c r="J8" s="322" t="s">
        <v>236</v>
      </c>
      <c r="K8" s="329"/>
      <c r="L8" s="322" t="s">
        <v>90</v>
      </c>
      <c r="M8" s="329"/>
      <c r="N8" s="322" t="s">
        <v>93</v>
      </c>
      <c r="O8" s="329"/>
      <c r="P8" s="322" t="s">
        <v>120</v>
      </c>
      <c r="Q8" s="329"/>
      <c r="R8" s="322" t="s">
        <v>126</v>
      </c>
      <c r="S8" s="329"/>
      <c r="T8" s="322" t="s">
        <v>205</v>
      </c>
      <c r="U8" s="329"/>
      <c r="V8" s="322" t="s">
        <v>125</v>
      </c>
      <c r="W8" s="329"/>
      <c r="X8" s="322"/>
      <c r="Y8" s="329"/>
      <c r="Z8" s="322"/>
      <c r="AA8" s="329"/>
      <c r="AB8" s="322"/>
      <c r="AC8" s="329"/>
      <c r="AD8" s="322"/>
      <c r="AE8" s="329"/>
      <c r="AF8" s="322"/>
      <c r="AG8" s="329"/>
      <c r="AH8" s="322"/>
      <c r="AI8" s="329"/>
      <c r="AJ8" s="322"/>
      <c r="AK8" s="329"/>
      <c r="AL8" s="322"/>
      <c r="AM8" s="329"/>
      <c r="AN8" s="331"/>
      <c r="AO8" s="332"/>
      <c r="AP8" s="331"/>
      <c r="AQ8" s="332"/>
      <c r="AR8" s="331"/>
      <c r="AS8" s="332"/>
      <c r="AT8" s="331"/>
      <c r="AU8" s="332"/>
      <c r="AV8" s="331"/>
      <c r="AW8" s="332"/>
      <c r="AX8" s="331"/>
      <c r="AY8" s="332"/>
      <c r="AZ8" s="331"/>
      <c r="BA8" s="332"/>
      <c r="BB8" s="48"/>
      <c r="BC8" s="320"/>
      <c r="BD8" s="330"/>
      <c r="BE8" s="322"/>
      <c r="BF8" s="329"/>
      <c r="BG8" s="322"/>
      <c r="BH8" s="329"/>
      <c r="BI8" s="328"/>
      <c r="BJ8" s="327"/>
      <c r="BK8" s="328"/>
      <c r="BL8" s="327"/>
      <c r="BM8" s="328"/>
      <c r="BN8" s="327"/>
      <c r="BO8" s="322"/>
      <c r="BP8" s="329"/>
      <c r="BQ8" s="322"/>
      <c r="BR8" s="329"/>
      <c r="BS8" s="82"/>
      <c r="BT8" s="82"/>
      <c r="BU8" s="322" t="s">
        <v>208</v>
      </c>
      <c r="BV8" s="329"/>
      <c r="BW8" s="322" t="s">
        <v>210</v>
      </c>
      <c r="BX8" s="329"/>
      <c r="BY8" s="328" t="s">
        <v>229</v>
      </c>
      <c r="BZ8" s="327"/>
      <c r="CA8" s="328" t="s">
        <v>232</v>
      </c>
      <c r="CB8" s="327"/>
      <c r="CC8" s="320" t="s">
        <v>233</v>
      </c>
      <c r="CD8" s="321"/>
      <c r="CE8" s="320" t="s">
        <v>235</v>
      </c>
      <c r="CF8" s="323"/>
      <c r="CG8" s="320" t="s">
        <v>246</v>
      </c>
      <c r="CH8" s="323"/>
      <c r="CI8" s="320" t="s">
        <v>248</v>
      </c>
      <c r="CJ8" s="321"/>
      <c r="CK8" s="320" t="s">
        <v>265</v>
      </c>
      <c r="CL8" s="321"/>
      <c r="CM8" s="324" t="s">
        <v>277</v>
      </c>
      <c r="CN8" s="325"/>
      <c r="CO8" s="326" t="s">
        <v>278</v>
      </c>
      <c r="CP8" s="327"/>
      <c r="CQ8" s="57" t="s">
        <v>0</v>
      </c>
      <c r="CR8" s="60" t="s">
        <v>87</v>
      </c>
    </row>
    <row r="9" spans="1:96" ht="15" customHeight="1" x14ac:dyDescent="0.3">
      <c r="A9" s="19"/>
      <c r="B9" s="15"/>
      <c r="C9" s="15"/>
      <c r="D9" s="16" t="s">
        <v>2</v>
      </c>
      <c r="E9" s="16" t="s">
        <v>3</v>
      </c>
      <c r="F9" s="16" t="s">
        <v>2</v>
      </c>
      <c r="G9" s="16" t="s">
        <v>3</v>
      </c>
      <c r="H9" s="16" t="s">
        <v>2</v>
      </c>
      <c r="I9" s="16" t="s">
        <v>3</v>
      </c>
      <c r="J9" s="16" t="s">
        <v>2</v>
      </c>
      <c r="K9" s="16" t="s">
        <v>3</v>
      </c>
      <c r="L9" s="16" t="s">
        <v>2</v>
      </c>
      <c r="M9" s="16" t="s">
        <v>3</v>
      </c>
      <c r="N9" s="16" t="s">
        <v>2</v>
      </c>
      <c r="O9" s="16" t="s">
        <v>3</v>
      </c>
      <c r="P9" s="16" t="s">
        <v>2</v>
      </c>
      <c r="Q9" s="16" t="s">
        <v>3</v>
      </c>
      <c r="R9" s="16" t="s">
        <v>2</v>
      </c>
      <c r="S9" s="16" t="s">
        <v>3</v>
      </c>
      <c r="T9" s="16" t="s">
        <v>2</v>
      </c>
      <c r="U9" s="16" t="s">
        <v>3</v>
      </c>
      <c r="V9" s="16" t="s">
        <v>2</v>
      </c>
      <c r="W9" s="16" t="s">
        <v>3</v>
      </c>
      <c r="X9" s="16" t="s">
        <v>2</v>
      </c>
      <c r="Y9" s="16" t="s">
        <v>3</v>
      </c>
      <c r="Z9" s="16" t="s">
        <v>2</v>
      </c>
      <c r="AA9" s="16" t="s">
        <v>3</v>
      </c>
      <c r="AB9" s="16" t="s">
        <v>2</v>
      </c>
      <c r="AC9" s="16" t="s">
        <v>3</v>
      </c>
      <c r="AD9" s="16" t="s">
        <v>2</v>
      </c>
      <c r="AE9" s="16" t="s">
        <v>3</v>
      </c>
      <c r="AF9" s="16" t="s">
        <v>2</v>
      </c>
      <c r="AG9" s="16" t="s">
        <v>3</v>
      </c>
      <c r="AH9" s="16" t="s">
        <v>2</v>
      </c>
      <c r="AI9" s="16" t="s">
        <v>3</v>
      </c>
      <c r="AJ9" s="16" t="s">
        <v>2</v>
      </c>
      <c r="AK9" s="16" t="s">
        <v>3</v>
      </c>
      <c r="AL9" s="16" t="s">
        <v>2</v>
      </c>
      <c r="AM9" s="16" t="s">
        <v>3</v>
      </c>
      <c r="AN9" s="16" t="s">
        <v>2</v>
      </c>
      <c r="AO9" s="16" t="s">
        <v>3</v>
      </c>
      <c r="AP9" s="16" t="s">
        <v>2</v>
      </c>
      <c r="AQ9" s="16" t="s">
        <v>3</v>
      </c>
      <c r="AR9" s="16" t="s">
        <v>2</v>
      </c>
      <c r="AS9" s="16" t="s">
        <v>3</v>
      </c>
      <c r="AT9" s="16" t="s">
        <v>2</v>
      </c>
      <c r="AU9" s="16" t="s">
        <v>3</v>
      </c>
      <c r="AV9" s="16" t="s">
        <v>2</v>
      </c>
      <c r="AW9" s="16" t="s">
        <v>3</v>
      </c>
      <c r="AX9" s="16" t="s">
        <v>2</v>
      </c>
      <c r="AY9" s="16" t="s">
        <v>3</v>
      </c>
      <c r="AZ9" s="16" t="s">
        <v>2</v>
      </c>
      <c r="BA9" s="16" t="s">
        <v>3</v>
      </c>
      <c r="BB9" s="16" t="s">
        <v>2</v>
      </c>
      <c r="BC9" s="16" t="s">
        <v>2</v>
      </c>
      <c r="BD9" s="16" t="s">
        <v>3</v>
      </c>
      <c r="BE9" s="16" t="s">
        <v>2</v>
      </c>
      <c r="BF9" s="16" t="s">
        <v>3</v>
      </c>
      <c r="BG9" s="16" t="s">
        <v>2</v>
      </c>
      <c r="BH9" s="16" t="s">
        <v>3</v>
      </c>
      <c r="BI9" s="16" t="s">
        <v>2</v>
      </c>
      <c r="BJ9" s="16" t="s">
        <v>3</v>
      </c>
      <c r="BK9" s="16" t="s">
        <v>2</v>
      </c>
      <c r="BL9" s="16" t="s">
        <v>3</v>
      </c>
      <c r="BM9" s="16" t="s">
        <v>2</v>
      </c>
      <c r="BN9" s="16" t="s">
        <v>3</v>
      </c>
      <c r="BO9" s="16" t="s">
        <v>2</v>
      </c>
      <c r="BP9" s="16" t="s">
        <v>3</v>
      </c>
      <c r="BQ9" s="45"/>
      <c r="BR9" s="45"/>
      <c r="BS9" s="45"/>
      <c r="BT9" s="45"/>
      <c r="BU9" s="16" t="s">
        <v>2</v>
      </c>
      <c r="BV9" s="16" t="s">
        <v>3</v>
      </c>
      <c r="BW9" s="16" t="s">
        <v>2</v>
      </c>
      <c r="BX9" s="16" t="s">
        <v>3</v>
      </c>
      <c r="BY9" s="16" t="s">
        <v>2</v>
      </c>
      <c r="BZ9" s="16" t="s">
        <v>3</v>
      </c>
      <c r="CA9" s="16" t="s">
        <v>2</v>
      </c>
      <c r="CB9" s="16" t="s">
        <v>3</v>
      </c>
      <c r="CC9" s="16" t="s">
        <v>2</v>
      </c>
      <c r="CD9" s="16" t="s">
        <v>3</v>
      </c>
      <c r="CE9" s="16" t="s">
        <v>2</v>
      </c>
      <c r="CF9" s="16" t="s">
        <v>3</v>
      </c>
      <c r="CG9" s="16" t="s">
        <v>2</v>
      </c>
      <c r="CH9" s="16" t="s">
        <v>3</v>
      </c>
      <c r="CI9" s="16" t="s">
        <v>2</v>
      </c>
      <c r="CJ9" s="16" t="s">
        <v>3</v>
      </c>
      <c r="CK9" s="16" t="s">
        <v>2</v>
      </c>
      <c r="CL9" s="16" t="s">
        <v>3</v>
      </c>
      <c r="CM9" s="16" t="s">
        <v>2</v>
      </c>
      <c r="CN9" s="16" t="s">
        <v>3</v>
      </c>
      <c r="CO9" s="16" t="s">
        <v>2</v>
      </c>
      <c r="CP9" s="16" t="s">
        <v>3</v>
      </c>
      <c r="CQ9" s="20"/>
      <c r="CR9" s="58"/>
    </row>
    <row r="10" spans="1:96" ht="15" customHeight="1" thickBot="1" x14ac:dyDescent="0.35">
      <c r="A10" s="69" t="s">
        <v>59</v>
      </c>
      <c r="B10" s="4" t="s">
        <v>60</v>
      </c>
      <c r="C10" s="71" t="s">
        <v>62</v>
      </c>
      <c r="D10" s="12"/>
      <c r="E10" s="12"/>
      <c r="F10" s="103">
        <v>68</v>
      </c>
      <c r="G10" s="103">
        <v>67.588999999999999</v>
      </c>
      <c r="H10" s="137"/>
      <c r="I10" s="17"/>
      <c r="J10" s="88">
        <v>65.893000000000001</v>
      </c>
      <c r="K10" s="88">
        <v>69.117999999999995</v>
      </c>
      <c r="L10" s="13"/>
      <c r="M10" s="17"/>
      <c r="N10" s="93">
        <v>67.857142856999999</v>
      </c>
      <c r="O10" s="94">
        <v>65.882352940999994</v>
      </c>
      <c r="P10" s="84">
        <v>63.393000000000001</v>
      </c>
      <c r="Q10" s="84">
        <v>63.088000000000001</v>
      </c>
      <c r="R10" s="95">
        <v>68.570999999999998</v>
      </c>
      <c r="S10" s="95">
        <v>68.356999999999999</v>
      </c>
      <c r="T10" s="13"/>
      <c r="U10" s="13"/>
      <c r="V10" s="86">
        <v>67.231999999999999</v>
      </c>
      <c r="W10" s="86">
        <v>66.338999999999999</v>
      </c>
      <c r="X10" s="13"/>
      <c r="Y10" s="1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72"/>
      <c r="AR10" s="12"/>
      <c r="AS10" s="12"/>
      <c r="AT10" s="12"/>
      <c r="AU10" s="12"/>
      <c r="AV10" s="39"/>
      <c r="AW10" s="39"/>
      <c r="AX10" s="12"/>
      <c r="AY10" s="12"/>
      <c r="AZ10" s="39"/>
      <c r="BA10" s="12"/>
      <c r="BB10" s="12"/>
      <c r="BC10" s="30"/>
      <c r="BD10" s="30"/>
      <c r="BE10" s="30"/>
      <c r="BF10" s="30"/>
      <c r="BG10" s="12"/>
      <c r="BH10" s="39"/>
      <c r="BI10" s="30"/>
      <c r="BJ10" s="30"/>
      <c r="BK10" s="39"/>
      <c r="BL10" s="41"/>
      <c r="BM10" s="30"/>
      <c r="BN10" s="30"/>
      <c r="BO10" s="30"/>
      <c r="BP10" s="30"/>
      <c r="BQ10" s="30"/>
      <c r="BR10" s="30"/>
      <c r="BS10" s="30"/>
      <c r="BT10" s="30"/>
      <c r="BU10" s="103">
        <v>67.58</v>
      </c>
      <c r="BV10" s="103">
        <v>70.849999999999994</v>
      </c>
      <c r="BW10" s="101">
        <v>69.2</v>
      </c>
      <c r="BX10" s="101">
        <v>64.195999999999998</v>
      </c>
      <c r="BY10" s="30"/>
      <c r="BZ10" s="30"/>
      <c r="CA10" s="104">
        <v>69.28</v>
      </c>
      <c r="CB10" s="101">
        <v>69</v>
      </c>
      <c r="CC10" s="30"/>
      <c r="CD10" s="101">
        <v>64.191000000000003</v>
      </c>
      <c r="CE10" s="101">
        <v>67.94</v>
      </c>
      <c r="CF10" s="101">
        <v>68.308999999999997</v>
      </c>
      <c r="CG10" s="101">
        <v>68.570999999999998</v>
      </c>
      <c r="CH10" s="102">
        <v>67.356999999999999</v>
      </c>
      <c r="CI10" s="30"/>
      <c r="CJ10" s="30"/>
      <c r="CK10" s="102">
        <v>64.286000000000001</v>
      </c>
      <c r="CL10" s="101">
        <v>64.356999999999999</v>
      </c>
      <c r="CM10" s="30"/>
      <c r="CN10" s="30"/>
      <c r="CO10" s="30"/>
      <c r="CP10" s="30"/>
      <c r="CQ10" s="24">
        <f t="shared" ref="CQ10:CQ24" si="0">SUM(D10:CL10)</f>
        <v>1676.4364957979999</v>
      </c>
      <c r="CR10" s="59">
        <v>25</v>
      </c>
    </row>
    <row r="11" spans="1:96" ht="15" customHeight="1" x14ac:dyDescent="0.3">
      <c r="A11" s="51" t="s">
        <v>32</v>
      </c>
      <c r="B11" s="51" t="s">
        <v>17</v>
      </c>
      <c r="C11" s="51" t="s">
        <v>73</v>
      </c>
      <c r="D11" s="84">
        <v>66.2</v>
      </c>
      <c r="E11" s="12"/>
      <c r="F11" s="12"/>
      <c r="G11" s="12"/>
      <c r="H11" s="90">
        <v>66.25</v>
      </c>
      <c r="I11" s="17"/>
      <c r="J11" s="17"/>
      <c r="K11" s="17"/>
      <c r="L11" s="17"/>
      <c r="M11" s="17"/>
      <c r="N11" s="13"/>
      <c r="O11" s="13"/>
      <c r="P11" s="13"/>
      <c r="Q11" s="13"/>
      <c r="R11" s="95">
        <v>62.856999999999999</v>
      </c>
      <c r="S11" s="95">
        <v>65</v>
      </c>
      <c r="T11" s="13"/>
      <c r="U11" s="13"/>
      <c r="V11" s="13"/>
      <c r="W11" s="13"/>
      <c r="X11" s="13"/>
      <c r="Y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73"/>
      <c r="AK11" s="39"/>
      <c r="AL11" s="12"/>
      <c r="AM11" s="12"/>
      <c r="AN11" s="12"/>
      <c r="AO11" s="12"/>
      <c r="AP11" s="12"/>
      <c r="AQ11" s="39"/>
      <c r="AR11" s="12"/>
      <c r="AS11" s="12"/>
      <c r="AT11" s="12"/>
      <c r="AU11" s="12"/>
      <c r="AV11" s="39"/>
      <c r="AW11" s="39"/>
      <c r="AX11" s="12"/>
      <c r="AY11" s="12"/>
      <c r="AZ11" s="39"/>
      <c r="BA11" s="12"/>
      <c r="BB11" s="12"/>
      <c r="BC11" s="30"/>
      <c r="BD11" s="30"/>
      <c r="BE11" s="30"/>
      <c r="BF11" s="30"/>
      <c r="BG11" s="65"/>
      <c r="BH11" s="33"/>
      <c r="BI11" s="12"/>
      <c r="BJ11" s="12"/>
      <c r="BK11" s="33"/>
      <c r="BL11" s="65"/>
      <c r="BM11" s="12"/>
      <c r="BN11" s="12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88">
        <v>69.106999999999999</v>
      </c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66"/>
      <c r="CQ11" s="24">
        <f t="shared" si="0"/>
        <v>329.41399999999999</v>
      </c>
      <c r="CR11" s="58">
        <v>4</v>
      </c>
    </row>
    <row r="12" spans="1:96" ht="15" customHeight="1" x14ac:dyDescent="0.3">
      <c r="A12" s="3" t="s">
        <v>202</v>
      </c>
      <c r="B12" s="3" t="s">
        <v>203</v>
      </c>
      <c r="C12" s="56" t="s">
        <v>204</v>
      </c>
      <c r="D12" s="12"/>
      <c r="E12" s="12"/>
      <c r="F12" s="12"/>
      <c r="G12" s="12"/>
      <c r="H12" s="13"/>
      <c r="I12" s="13"/>
      <c r="J12" s="13"/>
      <c r="K12" s="13"/>
      <c r="L12" s="17"/>
      <c r="M12" s="17"/>
      <c r="N12" s="17"/>
      <c r="O12" s="13"/>
      <c r="P12" s="17"/>
      <c r="Q12" s="13"/>
      <c r="R12" s="17"/>
      <c r="S12" s="12"/>
      <c r="T12" s="86">
        <v>68.12</v>
      </c>
      <c r="U12" s="86">
        <v>60.07</v>
      </c>
      <c r="V12" s="17"/>
      <c r="W12" s="13"/>
      <c r="X12" s="17"/>
      <c r="Y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72"/>
      <c r="AY12" s="12"/>
      <c r="AZ12" s="12"/>
      <c r="BA12" s="12"/>
      <c r="BB12" s="12"/>
      <c r="BC12" s="30"/>
      <c r="BD12" s="30"/>
      <c r="BE12" s="30"/>
      <c r="BF12" s="30"/>
      <c r="BG12" s="30"/>
      <c r="BH12" s="12"/>
      <c r="BI12" s="30"/>
      <c r="BJ12" s="30"/>
      <c r="BK12" s="12"/>
      <c r="BL12" s="12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24">
        <f t="shared" si="0"/>
        <v>128.19</v>
      </c>
      <c r="CR12" s="58">
        <v>2</v>
      </c>
    </row>
    <row r="13" spans="1:96" ht="15" customHeight="1" x14ac:dyDescent="0.3">
      <c r="A13" s="2" t="s">
        <v>135</v>
      </c>
      <c r="B13" s="2" t="s">
        <v>136</v>
      </c>
      <c r="C13" s="2" t="s">
        <v>137</v>
      </c>
      <c r="D13" s="12"/>
      <c r="E13" s="12"/>
      <c r="F13" s="12"/>
      <c r="G13" s="12"/>
      <c r="H13" s="13"/>
      <c r="I13" s="13"/>
      <c r="J13" s="13"/>
      <c r="K13" s="13"/>
      <c r="L13" s="17"/>
      <c r="M13" s="17"/>
      <c r="N13" s="13"/>
      <c r="O13" s="13"/>
      <c r="P13" s="13"/>
      <c r="Q13" s="13"/>
      <c r="R13" s="88">
        <v>65.356999999999999</v>
      </c>
      <c r="S13" s="12"/>
      <c r="T13" s="13"/>
      <c r="U13" s="13"/>
      <c r="V13" s="39"/>
      <c r="W13" s="13"/>
      <c r="X13" s="13"/>
      <c r="Y13" s="13"/>
      <c r="Z13" s="39"/>
      <c r="AA13" s="12"/>
      <c r="AB13" s="12"/>
      <c r="AC13" s="12"/>
      <c r="AD13" s="12"/>
      <c r="AE13" s="12"/>
      <c r="AF13" s="12"/>
      <c r="AG13" s="12"/>
      <c r="AH13" s="12"/>
      <c r="AI13" s="12"/>
      <c r="AJ13" s="7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24">
        <f t="shared" si="0"/>
        <v>65.356999999999999</v>
      </c>
      <c r="CR13" s="58">
        <v>1</v>
      </c>
    </row>
    <row r="14" spans="1:96" ht="15" customHeight="1" x14ac:dyDescent="0.3">
      <c r="A14" s="5" t="s">
        <v>59</v>
      </c>
      <c r="B14" s="3" t="s">
        <v>128</v>
      </c>
      <c r="C14" s="3" t="s">
        <v>129</v>
      </c>
      <c r="D14" s="12"/>
      <c r="E14" s="49"/>
      <c r="F14" s="49"/>
      <c r="G14" s="49"/>
      <c r="H14" s="13"/>
      <c r="I14" s="13"/>
      <c r="J14" s="13"/>
      <c r="K14" s="13"/>
      <c r="L14" s="17"/>
      <c r="M14" s="17"/>
      <c r="N14" s="13"/>
      <c r="O14" s="13"/>
      <c r="P14" s="13"/>
      <c r="Q14" s="13"/>
      <c r="R14" s="95">
        <v>65.088999999999999</v>
      </c>
      <c r="S14" s="95">
        <v>66.786000000000001</v>
      </c>
      <c r="T14" s="13"/>
      <c r="U14" s="13"/>
      <c r="V14" s="13"/>
      <c r="W14" s="13"/>
      <c r="X14" s="13"/>
      <c r="Y14" s="13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39"/>
      <c r="AK14" s="39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24">
        <f t="shared" si="0"/>
        <v>131.875</v>
      </c>
      <c r="CR14" s="58">
        <v>1</v>
      </c>
    </row>
    <row r="15" spans="1:96" ht="15" customHeight="1" x14ac:dyDescent="0.3">
      <c r="A15" s="70" t="s">
        <v>88</v>
      </c>
      <c r="B15" s="2" t="s">
        <v>80</v>
      </c>
      <c r="C15" s="46" t="s">
        <v>89</v>
      </c>
      <c r="D15" s="12"/>
      <c r="E15" s="12"/>
      <c r="F15" s="12"/>
      <c r="G15" s="12"/>
      <c r="H15" s="13"/>
      <c r="I15" s="13"/>
      <c r="J15" s="13"/>
      <c r="K15" s="13"/>
      <c r="L15" s="91">
        <v>61.2</v>
      </c>
      <c r="M15" s="17"/>
      <c r="N15" s="13"/>
      <c r="O15" s="13"/>
      <c r="P15" s="13"/>
      <c r="Q15" s="13"/>
      <c r="R15" s="13"/>
      <c r="S15" s="12"/>
      <c r="T15" s="13"/>
      <c r="U15" s="13"/>
      <c r="V15" s="13"/>
      <c r="W15" s="13"/>
      <c r="X15" s="13"/>
      <c r="Y15" s="13"/>
      <c r="Z15" s="12"/>
      <c r="AA15" s="12"/>
      <c r="AB15" s="12"/>
      <c r="AC15" s="12"/>
      <c r="AD15" s="41"/>
      <c r="AE15" s="41"/>
      <c r="AF15" s="12"/>
      <c r="AG15" s="12"/>
      <c r="AH15" s="12"/>
      <c r="AI15" s="12"/>
      <c r="AJ15" s="12"/>
      <c r="AK15" s="39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39"/>
      <c r="AY15" s="39"/>
      <c r="AZ15" s="12"/>
      <c r="BA15" s="12"/>
      <c r="BB15" s="12"/>
      <c r="BC15" s="30"/>
      <c r="BD15" s="30"/>
      <c r="BE15" s="30"/>
      <c r="BF15" s="30"/>
      <c r="BG15" s="30"/>
      <c r="BH15" s="30"/>
      <c r="BI15" s="33"/>
      <c r="BJ15" s="33"/>
      <c r="BK15" s="30"/>
      <c r="BL15" s="30"/>
      <c r="BM15" s="33"/>
      <c r="BN15" s="33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24">
        <f t="shared" si="0"/>
        <v>61.2</v>
      </c>
      <c r="CR15" s="58">
        <v>1</v>
      </c>
    </row>
    <row r="16" spans="1:96" ht="15" customHeight="1" x14ac:dyDescent="0.3">
      <c r="A16" s="7" t="s">
        <v>59</v>
      </c>
      <c r="B16" s="4" t="s">
        <v>60</v>
      </c>
      <c r="C16" s="3" t="s">
        <v>127</v>
      </c>
      <c r="D16" s="12"/>
      <c r="E16" s="12"/>
      <c r="F16" s="12"/>
      <c r="G16" s="12"/>
      <c r="H16" s="17"/>
      <c r="I16" s="17"/>
      <c r="J16" s="17"/>
      <c r="K16" s="17"/>
      <c r="L16" s="17"/>
      <c r="M16" s="17"/>
      <c r="N16" s="13"/>
      <c r="O16" s="13"/>
      <c r="P16" s="13"/>
      <c r="Q16" s="13"/>
      <c r="R16" s="95">
        <v>64.643000000000001</v>
      </c>
      <c r="S16" s="12"/>
      <c r="T16" s="13"/>
      <c r="U16" s="13"/>
      <c r="V16" s="13"/>
      <c r="W16" s="13"/>
      <c r="X16" s="13"/>
      <c r="Y16" s="13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73"/>
      <c r="AK16" s="12"/>
      <c r="AL16" s="12"/>
      <c r="AM16" s="12"/>
      <c r="AN16" s="12"/>
      <c r="AO16" s="12"/>
      <c r="AP16" s="12"/>
      <c r="AQ16" s="63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24">
        <f t="shared" si="0"/>
        <v>64.643000000000001</v>
      </c>
      <c r="CR16" s="58">
        <v>1</v>
      </c>
    </row>
    <row r="17" spans="1:96" ht="15" customHeight="1" x14ac:dyDescent="0.3">
      <c r="A17" s="7" t="s">
        <v>130</v>
      </c>
      <c r="B17" s="56" t="s">
        <v>132</v>
      </c>
      <c r="C17" s="61" t="s">
        <v>131</v>
      </c>
      <c r="D17" s="12"/>
      <c r="E17" s="12"/>
      <c r="F17" s="12"/>
      <c r="G17" s="12"/>
      <c r="H17" s="13"/>
      <c r="I17" s="13"/>
      <c r="J17" s="13"/>
      <c r="K17" s="13"/>
      <c r="L17" s="13"/>
      <c r="M17" s="17"/>
      <c r="N17" s="13"/>
      <c r="O17" s="13"/>
      <c r="P17" s="13"/>
      <c r="Q17" s="13"/>
      <c r="R17" s="95">
        <v>64.554000000000002</v>
      </c>
      <c r="S17" s="12"/>
      <c r="T17" s="13"/>
      <c r="U17" s="13"/>
      <c r="V17" s="13"/>
      <c r="W17" s="13"/>
      <c r="X17" s="13"/>
      <c r="Y17" s="13"/>
      <c r="Z17" s="72"/>
      <c r="AA17" s="12"/>
      <c r="AB17" s="12"/>
      <c r="AC17" s="12"/>
      <c r="AD17" s="12"/>
      <c r="AE17" s="12"/>
      <c r="AF17" s="12"/>
      <c r="AG17" s="12"/>
      <c r="AH17" s="12"/>
      <c r="AI17" s="12"/>
      <c r="AJ17" s="39"/>
      <c r="AK17" s="39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24">
        <f t="shared" si="0"/>
        <v>64.554000000000002</v>
      </c>
      <c r="CR17" s="58">
        <v>1</v>
      </c>
    </row>
    <row r="18" spans="1:96" ht="15" customHeight="1" x14ac:dyDescent="0.3">
      <c r="A18" s="7" t="s">
        <v>59</v>
      </c>
      <c r="B18" s="56" t="s">
        <v>133</v>
      </c>
      <c r="C18" s="79" t="s">
        <v>134</v>
      </c>
      <c r="D18" s="12"/>
      <c r="E18" s="12"/>
      <c r="F18" s="12"/>
      <c r="G18" s="12"/>
      <c r="H18" s="13"/>
      <c r="I18" s="13"/>
      <c r="J18" s="13"/>
      <c r="K18" s="13"/>
      <c r="L18" s="13"/>
      <c r="M18" s="17"/>
      <c r="N18" s="13"/>
      <c r="O18" s="13"/>
      <c r="P18" s="13"/>
      <c r="Q18" s="13"/>
      <c r="R18" s="12"/>
      <c r="S18" s="12"/>
      <c r="T18" s="13"/>
      <c r="U18" s="13"/>
      <c r="V18" s="13"/>
      <c r="W18" s="13"/>
      <c r="X18" s="13"/>
      <c r="Y18" s="13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39"/>
      <c r="AK18" s="39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24">
        <f t="shared" si="0"/>
        <v>0</v>
      </c>
      <c r="CR18" s="58">
        <v>0</v>
      </c>
    </row>
    <row r="19" spans="1:96" ht="15" customHeight="1" x14ac:dyDescent="0.3">
      <c r="A19" s="5" t="s">
        <v>59</v>
      </c>
      <c r="B19" s="3" t="s">
        <v>128</v>
      </c>
      <c r="C19" s="46" t="s">
        <v>249</v>
      </c>
      <c r="D19" s="12"/>
      <c r="E19" s="12"/>
      <c r="F19" s="12"/>
      <c r="G19" s="12"/>
      <c r="H19" s="13"/>
      <c r="I19" s="13"/>
      <c r="J19" s="13"/>
      <c r="K19" s="13"/>
      <c r="L19" s="17"/>
      <c r="M19" s="17"/>
      <c r="N19" s="17"/>
      <c r="O19" s="13"/>
      <c r="P19" s="17"/>
      <c r="Q19" s="13"/>
      <c r="R19" s="17"/>
      <c r="S19" s="12"/>
      <c r="T19" s="13"/>
      <c r="U19" s="13"/>
      <c r="V19" s="17"/>
      <c r="W19" s="13"/>
      <c r="X19" s="17"/>
      <c r="Y19" s="13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39"/>
      <c r="AK19" s="12"/>
      <c r="AL19" s="12"/>
      <c r="AM19" s="12"/>
      <c r="AN19" s="12"/>
      <c r="AO19" s="12"/>
      <c r="AP19" s="12"/>
      <c r="AQ19" s="27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101">
        <v>64.106999999999999</v>
      </c>
      <c r="CJ19" s="30"/>
      <c r="CK19" s="30"/>
      <c r="CL19" s="30"/>
      <c r="CM19" s="30"/>
      <c r="CN19" s="30"/>
      <c r="CO19" s="30"/>
      <c r="CP19" s="30"/>
      <c r="CQ19" s="24">
        <f t="shared" si="0"/>
        <v>64.106999999999999</v>
      </c>
      <c r="CR19" s="58">
        <v>1</v>
      </c>
    </row>
    <row r="20" spans="1:96" ht="15" customHeight="1" x14ac:dyDescent="0.3">
      <c r="A20" s="6" t="s">
        <v>253</v>
      </c>
      <c r="B20" s="2" t="s">
        <v>254</v>
      </c>
      <c r="C20" s="34" t="s">
        <v>255</v>
      </c>
      <c r="D20" s="12"/>
      <c r="E20" s="12"/>
      <c r="F20" s="12"/>
      <c r="G20" s="12"/>
      <c r="H20" s="17"/>
      <c r="I20" s="13"/>
      <c r="J20" s="13"/>
      <c r="K20" s="13"/>
      <c r="L20" s="17"/>
      <c r="M20" s="17"/>
      <c r="N20" s="13"/>
      <c r="O20" s="13"/>
      <c r="P20" s="13"/>
      <c r="Q20" s="13"/>
      <c r="R20" s="13"/>
      <c r="S20" s="95">
        <v>66.356999999999999</v>
      </c>
      <c r="T20" s="13"/>
      <c r="U20" s="13"/>
      <c r="V20" s="13"/>
      <c r="W20" s="13"/>
      <c r="X20" s="13"/>
      <c r="Y20" s="1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41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24">
        <f t="shared" si="0"/>
        <v>66.356999999999999</v>
      </c>
      <c r="CR20" s="58"/>
    </row>
    <row r="21" spans="1:96" ht="15" customHeight="1" x14ac:dyDescent="0.3">
      <c r="A21" s="5"/>
      <c r="B21" s="3"/>
      <c r="C21" s="3"/>
      <c r="D21" s="12"/>
      <c r="E21" s="12"/>
      <c r="F21" s="12"/>
      <c r="G21" s="12"/>
      <c r="H21" s="14"/>
      <c r="I21" s="14"/>
      <c r="J21" s="14"/>
      <c r="K21" s="14"/>
      <c r="L21" s="14"/>
      <c r="M21" s="17"/>
      <c r="N21" s="13"/>
      <c r="O21" s="13"/>
      <c r="P21" s="13"/>
      <c r="Q21" s="13"/>
      <c r="R21" s="13"/>
      <c r="S21" s="96"/>
      <c r="T21" s="13"/>
      <c r="U21" s="13"/>
      <c r="V21" s="13"/>
      <c r="W21" s="39"/>
      <c r="X21" s="13"/>
      <c r="Y21" s="13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39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30"/>
      <c r="BD21" s="30"/>
      <c r="BE21" s="30"/>
      <c r="BF21" s="30"/>
      <c r="BG21" s="30"/>
      <c r="BH21" s="30"/>
      <c r="BI21" s="39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24">
        <f t="shared" si="0"/>
        <v>0</v>
      </c>
      <c r="CR21" s="58"/>
    </row>
    <row r="22" spans="1:96" ht="15" customHeight="1" x14ac:dyDescent="0.3">
      <c r="A22" s="6"/>
      <c r="B22" s="2"/>
      <c r="C22" s="2"/>
      <c r="D22" s="12"/>
      <c r="E22" s="12"/>
      <c r="F22" s="12"/>
      <c r="G22" s="12"/>
      <c r="H22" s="13"/>
      <c r="I22" s="13"/>
      <c r="J22" s="13"/>
      <c r="K22" s="13"/>
      <c r="L22" s="13"/>
      <c r="M22" s="17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27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24">
        <f t="shared" si="0"/>
        <v>0</v>
      </c>
      <c r="CR22" s="58"/>
    </row>
    <row r="23" spans="1:96" ht="15" customHeight="1" x14ac:dyDescent="0.3">
      <c r="A23" s="6"/>
      <c r="B23" s="2"/>
      <c r="C23" s="2"/>
      <c r="D23" s="12"/>
      <c r="E23" s="12"/>
      <c r="F23" s="12"/>
      <c r="G23" s="12"/>
      <c r="H23" s="13"/>
      <c r="I23" s="13"/>
      <c r="J23" s="13"/>
      <c r="K23" s="13"/>
      <c r="L23" s="17"/>
      <c r="M23" s="17"/>
      <c r="N23" s="13"/>
      <c r="O23" s="17"/>
      <c r="P23" s="13"/>
      <c r="Q23" s="17"/>
      <c r="R23" s="13"/>
      <c r="S23" s="17"/>
      <c r="T23" s="17"/>
      <c r="U23" s="17"/>
      <c r="V23" s="13"/>
      <c r="W23" s="17"/>
      <c r="X23" s="13"/>
      <c r="Y23" s="17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24">
        <f t="shared" si="0"/>
        <v>0</v>
      </c>
      <c r="CR23" s="58"/>
    </row>
    <row r="24" spans="1:96" ht="15" customHeight="1" x14ac:dyDescent="0.3">
      <c r="A24" s="28"/>
      <c r="B24" s="29"/>
      <c r="C24" s="29"/>
      <c r="D24" s="25"/>
      <c r="E24" s="25"/>
      <c r="F24" s="25"/>
      <c r="G24" s="25"/>
      <c r="H24" s="26"/>
      <c r="I24" s="26"/>
      <c r="J24" s="26"/>
      <c r="K24" s="26"/>
      <c r="L24" s="26"/>
      <c r="M24" s="31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12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41"/>
      <c r="BP24" s="41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24">
        <f t="shared" si="0"/>
        <v>0</v>
      </c>
      <c r="CR24" s="58"/>
    </row>
    <row r="25" spans="1:96" ht="15" customHeight="1" thickBot="1" x14ac:dyDescent="0.35">
      <c r="A25" s="21"/>
      <c r="B25" s="22"/>
      <c r="C25" s="22"/>
      <c r="D25" s="23">
        <f t="shared" ref="D25:AS25" si="1">SUM(D10:D24)</f>
        <v>66.2</v>
      </c>
      <c r="E25" s="23">
        <f t="shared" si="1"/>
        <v>0</v>
      </c>
      <c r="F25" s="23"/>
      <c r="G25" s="23"/>
      <c r="H25" s="23">
        <f t="shared" si="1"/>
        <v>66.25</v>
      </c>
      <c r="I25" s="23">
        <f t="shared" si="1"/>
        <v>0</v>
      </c>
      <c r="J25" s="23">
        <f t="shared" si="1"/>
        <v>65.893000000000001</v>
      </c>
      <c r="K25" s="23">
        <f t="shared" si="1"/>
        <v>69.117999999999995</v>
      </c>
      <c r="L25" s="23">
        <f t="shared" si="1"/>
        <v>61.2</v>
      </c>
      <c r="M25" s="23">
        <f t="shared" si="1"/>
        <v>0</v>
      </c>
      <c r="N25" s="23">
        <f t="shared" si="1"/>
        <v>67.857142856999999</v>
      </c>
      <c r="O25" s="23">
        <f t="shared" si="1"/>
        <v>65.882352940999994</v>
      </c>
      <c r="P25" s="23">
        <f t="shared" si="1"/>
        <v>63.393000000000001</v>
      </c>
      <c r="Q25" s="23">
        <f t="shared" si="1"/>
        <v>63.088000000000001</v>
      </c>
      <c r="R25" s="23">
        <f t="shared" si="1"/>
        <v>391.07100000000003</v>
      </c>
      <c r="S25" s="23">
        <f t="shared" si="1"/>
        <v>266.5</v>
      </c>
      <c r="T25" s="23">
        <f t="shared" si="1"/>
        <v>68.12</v>
      </c>
      <c r="U25" s="23">
        <f t="shared" si="1"/>
        <v>60.07</v>
      </c>
      <c r="V25" s="23">
        <f t="shared" si="1"/>
        <v>67.231999999999999</v>
      </c>
      <c r="W25" s="23">
        <f t="shared" si="1"/>
        <v>66.338999999999999</v>
      </c>
      <c r="X25" s="23">
        <f t="shared" si="1"/>
        <v>0</v>
      </c>
      <c r="Y25" s="23">
        <f t="shared" si="1"/>
        <v>0</v>
      </c>
      <c r="Z25" s="23">
        <f t="shared" si="1"/>
        <v>0</v>
      </c>
      <c r="AA25" s="23">
        <f t="shared" si="1"/>
        <v>0</v>
      </c>
      <c r="AB25" s="23">
        <f t="shared" si="1"/>
        <v>0</v>
      </c>
      <c r="AC25" s="23">
        <f t="shared" si="1"/>
        <v>0</v>
      </c>
      <c r="AD25" s="23">
        <f t="shared" si="1"/>
        <v>0</v>
      </c>
      <c r="AE25" s="23">
        <f t="shared" si="1"/>
        <v>0</v>
      </c>
      <c r="AF25" s="23">
        <f t="shared" si="1"/>
        <v>0</v>
      </c>
      <c r="AG25" s="23">
        <f t="shared" si="1"/>
        <v>0</v>
      </c>
      <c r="AH25" s="23">
        <f t="shared" si="1"/>
        <v>0</v>
      </c>
      <c r="AI25" s="23">
        <f t="shared" si="1"/>
        <v>0</v>
      </c>
      <c r="AJ25" s="23">
        <f t="shared" si="1"/>
        <v>0</v>
      </c>
      <c r="AK25" s="23">
        <f t="shared" si="1"/>
        <v>0</v>
      </c>
      <c r="AL25" s="23">
        <f t="shared" si="1"/>
        <v>0</v>
      </c>
      <c r="AM25" s="23">
        <f t="shared" si="1"/>
        <v>0</v>
      </c>
      <c r="AN25" s="23">
        <f t="shared" si="1"/>
        <v>0</v>
      </c>
      <c r="AO25" s="23">
        <f t="shared" si="1"/>
        <v>0</v>
      </c>
      <c r="AP25" s="23">
        <f t="shared" si="1"/>
        <v>0</v>
      </c>
      <c r="AQ25" s="23">
        <f t="shared" si="1"/>
        <v>0</v>
      </c>
      <c r="AR25" s="23">
        <f t="shared" si="1"/>
        <v>0</v>
      </c>
      <c r="AS25" s="23">
        <f t="shared" si="1"/>
        <v>0</v>
      </c>
      <c r="AT25" s="23">
        <f t="shared" ref="AT25:BL25" si="2">SUM(AT10:AT24)</f>
        <v>0</v>
      </c>
      <c r="AU25" s="23">
        <f t="shared" si="2"/>
        <v>0</v>
      </c>
      <c r="AV25" s="23">
        <f t="shared" si="2"/>
        <v>0</v>
      </c>
      <c r="AW25" s="23">
        <f t="shared" si="2"/>
        <v>0</v>
      </c>
      <c r="AX25" s="23">
        <f t="shared" si="2"/>
        <v>0</v>
      </c>
      <c r="AY25" s="23">
        <f t="shared" si="2"/>
        <v>0</v>
      </c>
      <c r="AZ25" s="23">
        <f t="shared" si="2"/>
        <v>0</v>
      </c>
      <c r="BA25" s="23">
        <f t="shared" si="2"/>
        <v>0</v>
      </c>
      <c r="BB25" s="23">
        <f t="shared" si="2"/>
        <v>0</v>
      </c>
      <c r="BC25" s="23">
        <f t="shared" si="2"/>
        <v>0</v>
      </c>
      <c r="BD25" s="23">
        <f t="shared" si="2"/>
        <v>0</v>
      </c>
      <c r="BE25" s="23">
        <f t="shared" si="2"/>
        <v>0</v>
      </c>
      <c r="BF25" s="23">
        <f t="shared" si="2"/>
        <v>0</v>
      </c>
      <c r="BG25" s="23">
        <f t="shared" si="2"/>
        <v>0</v>
      </c>
      <c r="BH25" s="23">
        <f t="shared" si="2"/>
        <v>0</v>
      </c>
      <c r="BI25" s="23">
        <f t="shared" si="2"/>
        <v>0</v>
      </c>
      <c r="BJ25" s="23">
        <f t="shared" si="2"/>
        <v>0</v>
      </c>
      <c r="BK25" s="23">
        <f t="shared" si="2"/>
        <v>0</v>
      </c>
      <c r="BL25" s="23">
        <f t="shared" si="2"/>
        <v>0</v>
      </c>
      <c r="BM25" s="23">
        <f>SUM(BM11:BM24)</f>
        <v>0</v>
      </c>
      <c r="BN25" s="23">
        <f>SUM(BN10:BN24)</f>
        <v>0</v>
      </c>
      <c r="BO25" s="23">
        <f>SUM(BO10:BO24)</f>
        <v>0</v>
      </c>
      <c r="BP25" s="23">
        <f>SUM(BP10:BP24)</f>
        <v>0</v>
      </c>
      <c r="BQ25" s="23">
        <f>SUM(BQ10:BQ24)</f>
        <v>0</v>
      </c>
      <c r="BR25" s="23"/>
      <c r="BS25" s="23"/>
      <c r="BT25" s="23">
        <f>SUM(BT10:BT24)</f>
        <v>0</v>
      </c>
      <c r="BU25" s="23">
        <f t="shared" ref="BU25:CL25" si="3">SUM(BU10:BU24)</f>
        <v>67.58</v>
      </c>
      <c r="BV25" s="23">
        <f t="shared" si="3"/>
        <v>70.849999999999994</v>
      </c>
      <c r="BW25" s="23">
        <f t="shared" si="3"/>
        <v>69.2</v>
      </c>
      <c r="BX25" s="23">
        <f t="shared" si="3"/>
        <v>64.195999999999998</v>
      </c>
      <c r="BY25" s="23">
        <f t="shared" si="3"/>
        <v>69.106999999999999</v>
      </c>
      <c r="BZ25" s="23">
        <f t="shared" si="3"/>
        <v>0</v>
      </c>
      <c r="CA25" s="23">
        <f t="shared" si="3"/>
        <v>69.28</v>
      </c>
      <c r="CB25" s="23">
        <f t="shared" si="3"/>
        <v>69</v>
      </c>
      <c r="CC25" s="23">
        <f t="shared" si="3"/>
        <v>0</v>
      </c>
      <c r="CD25" s="23">
        <f t="shared" si="3"/>
        <v>64.191000000000003</v>
      </c>
      <c r="CE25" s="23">
        <f t="shared" si="3"/>
        <v>67.94</v>
      </c>
      <c r="CF25" s="23">
        <f t="shared" si="3"/>
        <v>68.308999999999997</v>
      </c>
      <c r="CG25" s="23">
        <f t="shared" si="3"/>
        <v>68.570999999999998</v>
      </c>
      <c r="CH25" s="23">
        <f t="shared" si="3"/>
        <v>67.356999999999999</v>
      </c>
      <c r="CI25" s="23"/>
      <c r="CJ25" s="23"/>
      <c r="CK25" s="23">
        <f t="shared" si="3"/>
        <v>64.286000000000001</v>
      </c>
      <c r="CL25" s="23">
        <f t="shared" si="3"/>
        <v>64.356999999999999</v>
      </c>
      <c r="CM25" s="150"/>
      <c r="CN25" s="150"/>
      <c r="CO25" s="150"/>
      <c r="CP25" s="150"/>
      <c r="CQ25" s="24">
        <f t="shared" ref="CQ25" si="4">SUM(D25:BV25)</f>
        <v>1646.6434957979998</v>
      </c>
      <c r="CR25" s="58"/>
    </row>
    <row r="26" spans="1:96" ht="15" customHeight="1" thickBot="1" x14ac:dyDescent="0.3"/>
    <row r="27" spans="1:96" ht="15" customHeight="1" thickBot="1" x14ac:dyDescent="0.3">
      <c r="BV27" s="139"/>
      <c r="BW27" s="140"/>
      <c r="BX27" s="306" t="s">
        <v>269</v>
      </c>
      <c r="BY27" s="307"/>
      <c r="BZ27" s="307"/>
      <c r="CA27" s="307"/>
      <c r="CB27" s="308"/>
      <c r="CD27" s="313" t="s">
        <v>272</v>
      </c>
      <c r="CE27" s="314"/>
      <c r="CF27" s="314"/>
      <c r="CG27" s="314"/>
      <c r="CH27" s="315"/>
    </row>
    <row r="28" spans="1:96" ht="15" customHeight="1" x14ac:dyDescent="0.3">
      <c r="BV28" s="141"/>
      <c r="BW28" s="138"/>
      <c r="BX28" s="309" t="s">
        <v>279</v>
      </c>
      <c r="BY28" s="310"/>
      <c r="BZ28" s="311" t="s">
        <v>280</v>
      </c>
      <c r="CA28" s="312"/>
      <c r="CB28" s="112"/>
      <c r="CD28" s="316"/>
      <c r="CE28" s="317"/>
      <c r="CF28" s="318" t="s">
        <v>279</v>
      </c>
      <c r="CG28" s="319"/>
      <c r="CH28" s="20" t="s">
        <v>280</v>
      </c>
    </row>
    <row r="29" spans="1:96" ht="15" customHeight="1" x14ac:dyDescent="0.3">
      <c r="BV29" s="142" t="s">
        <v>59</v>
      </c>
      <c r="BW29" s="143" t="s">
        <v>60</v>
      </c>
      <c r="BX29" s="115">
        <f>AVERAGE(F10,J10,N10,P10,R10,V10,BU10,BW10,CA10,CE10,CG10,CK10,)</f>
        <v>62.138703296692306</v>
      </c>
      <c r="BY29" s="56"/>
      <c r="BZ29" s="153">
        <f>AVERAGE(G10,K10,O10,Q10,S10,W10,BV10,BX10,CB10,CD10,CF10,CH10,CL10,)</f>
        <v>62.045239495785708</v>
      </c>
      <c r="CA29" s="151"/>
      <c r="CB29" s="152"/>
      <c r="CD29" s="142" t="s">
        <v>59</v>
      </c>
      <c r="CE29" s="143" t="s">
        <v>60</v>
      </c>
      <c r="CF29" s="300">
        <v>12</v>
      </c>
      <c r="CG29" s="301"/>
      <c r="CH29" s="154">
        <v>13</v>
      </c>
    </row>
    <row r="30" spans="1:96" ht="15" customHeight="1" thickBot="1" x14ac:dyDescent="0.35">
      <c r="BV30" s="367" t="s">
        <v>32</v>
      </c>
      <c r="BW30" s="368" t="s">
        <v>17</v>
      </c>
      <c r="BX30" s="369">
        <f>AVERAGE(D11,H11,R11,BY11,)</f>
        <v>52.882799999999996</v>
      </c>
      <c r="BY30" s="120"/>
      <c r="BZ30" s="370"/>
      <c r="CA30" s="371"/>
      <c r="CB30" s="372"/>
    </row>
    <row r="31" spans="1:96" ht="15" customHeight="1" thickBot="1" x14ac:dyDescent="0.3"/>
    <row r="32" spans="1:96" ht="15" customHeight="1" thickBot="1" x14ac:dyDescent="0.35">
      <c r="BV32" s="302" t="s">
        <v>273</v>
      </c>
      <c r="BW32" s="303"/>
      <c r="BX32" s="303"/>
      <c r="BY32" s="304"/>
      <c r="BZ32" s="304"/>
      <c r="CA32" s="305"/>
    </row>
    <row r="33" spans="74:79" ht="15" customHeight="1" x14ac:dyDescent="0.3">
      <c r="BV33" s="142" t="s">
        <v>59</v>
      </c>
      <c r="BW33" s="143" t="s">
        <v>60</v>
      </c>
      <c r="BX33" s="111" t="s">
        <v>281</v>
      </c>
      <c r="BY33" s="117">
        <v>62.139000000000003</v>
      </c>
      <c r="BZ33" s="112" t="s">
        <v>3</v>
      </c>
      <c r="CA33" s="116">
        <v>62.045000000000002</v>
      </c>
    </row>
    <row r="34" spans="74:79" ht="15" customHeight="1" thickBot="1" x14ac:dyDescent="0.35">
      <c r="BV34" s="367" t="s">
        <v>32</v>
      </c>
      <c r="BW34" s="368" t="s">
        <v>17</v>
      </c>
      <c r="BX34" s="373"/>
      <c r="BY34" s="374">
        <v>52.883000000000003</v>
      </c>
      <c r="BZ34" s="373"/>
      <c r="CA34" s="375"/>
    </row>
  </sheetData>
  <sortState ref="A10:CS24">
    <sortCondition descending="1" ref="CQ10:CQ24"/>
  </sortState>
  <mergeCells count="54">
    <mergeCell ref="CK8:CL8"/>
    <mergeCell ref="CE8:CF8"/>
    <mergeCell ref="A4:CQ4"/>
    <mergeCell ref="A5:CQ5"/>
    <mergeCell ref="H8:I8"/>
    <mergeCell ref="L8:M8"/>
    <mergeCell ref="X8:Y8"/>
    <mergeCell ref="V8:W8"/>
    <mergeCell ref="Z8:AA8"/>
    <mergeCell ref="AB8:AC8"/>
    <mergeCell ref="AL8:AM8"/>
    <mergeCell ref="AF8:AG8"/>
    <mergeCell ref="AH8:AI8"/>
    <mergeCell ref="AZ8:BA8"/>
    <mergeCell ref="CA8:CB8"/>
    <mergeCell ref="CC8:CD8"/>
    <mergeCell ref="D8:E8"/>
    <mergeCell ref="AP8:AQ8"/>
    <mergeCell ref="AJ8:AK8"/>
    <mergeCell ref="AX8:AY8"/>
    <mergeCell ref="AD8:AE8"/>
    <mergeCell ref="AR8:AS8"/>
    <mergeCell ref="AT8:AU8"/>
    <mergeCell ref="AV8:AW8"/>
    <mergeCell ref="N8:O8"/>
    <mergeCell ref="P8:Q8"/>
    <mergeCell ref="R8:S8"/>
    <mergeCell ref="J8:K8"/>
    <mergeCell ref="T8:U8"/>
    <mergeCell ref="AN8:AO8"/>
    <mergeCell ref="CI8:CJ8"/>
    <mergeCell ref="F8:G8"/>
    <mergeCell ref="CM8:CN8"/>
    <mergeCell ref="CO8:CP8"/>
    <mergeCell ref="CG8:CH8"/>
    <mergeCell ref="BY8:BZ8"/>
    <mergeCell ref="BW8:BX8"/>
    <mergeCell ref="BU8:BV8"/>
    <mergeCell ref="BG8:BH8"/>
    <mergeCell ref="BK8:BL8"/>
    <mergeCell ref="BM8:BN8"/>
    <mergeCell ref="BO8:BP8"/>
    <mergeCell ref="BE8:BF8"/>
    <mergeCell ref="BC8:BD8"/>
    <mergeCell ref="BQ8:BR8"/>
    <mergeCell ref="BI8:BJ8"/>
    <mergeCell ref="CF29:CG29"/>
    <mergeCell ref="BV32:CA32"/>
    <mergeCell ref="BX27:CB27"/>
    <mergeCell ref="BX28:BY28"/>
    <mergeCell ref="BZ28:CA28"/>
    <mergeCell ref="CD27:CH27"/>
    <mergeCell ref="CD28:CE28"/>
    <mergeCell ref="CF28:CG28"/>
  </mergeCells>
  <pageMargins left="0.7" right="0.7" top="0.75" bottom="0.75" header="0.3" footer="0.3"/>
  <pageSetup paperSize="8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S129"/>
  <sheetViews>
    <sheetView showGridLines="0" topLeftCell="A7" zoomScale="87" zoomScaleNormal="87" workbookViewId="0">
      <pane xSplit="3" topLeftCell="GL1" activePane="topRight" state="frozen"/>
      <selection activeCell="C1" sqref="C1"/>
      <selection pane="topRight" activeCell="GP25" sqref="GP25"/>
    </sheetView>
  </sheetViews>
  <sheetFormatPr defaultColWidth="9.109375" defaultRowHeight="15" customHeight="1" x14ac:dyDescent="0.3"/>
  <cols>
    <col min="1" max="2" width="18.88671875" style="34" customWidth="1"/>
    <col min="3" max="3" width="39" style="34" customWidth="1"/>
    <col min="4" max="12" width="7" style="34" customWidth="1"/>
    <col min="13" max="13" width="8" style="34" customWidth="1"/>
    <col min="14" max="14" width="10.33203125" style="34" customWidth="1"/>
    <col min="15" max="15" width="9.109375" style="34" customWidth="1"/>
    <col min="16" max="24" width="7" style="34" customWidth="1"/>
    <col min="25" max="25" width="8" style="34" customWidth="1"/>
    <col min="26" max="44" width="7" style="34" customWidth="1"/>
    <col min="45" max="45" width="14.44140625" style="34" customWidth="1"/>
    <col min="46" max="46" width="8.33203125" style="34" bestFit="1" customWidth="1"/>
    <col min="47" max="50" width="8" style="34" bestFit="1" customWidth="1"/>
    <col min="51" max="70" width="7" style="34" customWidth="1"/>
    <col min="71" max="71" width="12.44140625" style="34" customWidth="1"/>
    <col min="72" max="79" width="7" style="34" customWidth="1"/>
    <col min="80" max="80" width="13.33203125" style="34" customWidth="1"/>
    <col min="81" max="82" width="9.5546875" style="34" customWidth="1"/>
    <col min="83" max="83" width="9" style="34" customWidth="1"/>
    <col min="84" max="84" width="7" style="34" customWidth="1"/>
    <col min="85" max="85" width="9.44140625" style="34" customWidth="1"/>
    <col min="86" max="86" width="7" style="34" customWidth="1"/>
    <col min="87" max="88" width="9.5546875" style="34" customWidth="1"/>
    <col min="89" max="90" width="13.33203125" style="34" customWidth="1"/>
    <col min="91" max="94" width="7" style="34" customWidth="1"/>
    <col min="95" max="97" width="9.5546875" style="34" customWidth="1"/>
    <col min="98" max="100" width="7" style="34" customWidth="1"/>
    <col min="101" max="105" width="9.5546875" style="34" customWidth="1"/>
    <col min="106" max="119" width="7" style="34" customWidth="1"/>
    <col min="120" max="120" width="8.109375" style="34" customWidth="1"/>
    <col min="121" max="135" width="7" style="34" customWidth="1"/>
    <col min="136" max="136" width="10.109375" style="34" customWidth="1"/>
    <col min="137" max="145" width="7" style="34" customWidth="1"/>
    <col min="146" max="146" width="6.88671875" style="34" bestFit="1" customWidth="1"/>
    <col min="147" max="175" width="7" style="34" customWidth="1"/>
    <col min="176" max="176" width="8.33203125" style="34" customWidth="1"/>
    <col min="177" max="177" width="7" style="34" customWidth="1"/>
    <col min="178" max="178" width="10" style="34" customWidth="1"/>
    <col min="179" max="179" width="8.88671875" style="34" customWidth="1"/>
    <col min="180" max="188" width="7" style="34" customWidth="1"/>
    <col min="189" max="189" width="9.109375" style="61"/>
    <col min="190" max="190" width="9.33203125" style="100" bestFit="1" customWidth="1"/>
    <col min="191" max="191" width="11.33203125" style="100" bestFit="1" customWidth="1"/>
    <col min="192" max="193" width="9.109375" style="100"/>
    <col min="194" max="194" width="3.109375" style="100" customWidth="1"/>
    <col min="195" max="195" width="9.109375" style="85"/>
    <col min="196" max="196" width="13.44140625" style="85" customWidth="1"/>
    <col min="197" max="200" width="9.109375" style="34"/>
    <col min="201" max="201" width="9" style="34" customWidth="1"/>
    <col min="202" max="202" width="3.33203125" style="133" customWidth="1"/>
    <col min="203" max="203" width="12.6640625" style="34" customWidth="1"/>
    <col min="204" max="204" width="13.44140625" style="34" customWidth="1"/>
    <col min="205" max="16384" width="9.109375" style="34"/>
  </cols>
  <sheetData>
    <row r="1" spans="1:207" ht="15" customHeight="1" x14ac:dyDescent="0.3">
      <c r="A1" s="234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6"/>
      <c r="GH1" s="209"/>
      <c r="GI1" s="209"/>
      <c r="GJ1" s="209"/>
      <c r="GK1" s="209"/>
      <c r="GL1" s="209"/>
    </row>
    <row r="2" spans="1:207" ht="15" customHeight="1" x14ac:dyDescent="0.3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9"/>
      <c r="GH2" s="209"/>
      <c r="GI2" s="209"/>
      <c r="GJ2" s="209"/>
      <c r="GK2" s="209"/>
      <c r="GL2" s="209"/>
    </row>
    <row r="3" spans="1:207" ht="15" customHeight="1" x14ac:dyDescent="0.3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9"/>
      <c r="GH3" s="209"/>
      <c r="GI3" s="209"/>
      <c r="GJ3" s="209"/>
      <c r="GK3" s="209"/>
      <c r="GL3" s="209"/>
    </row>
    <row r="4" spans="1:207" ht="24" customHeight="1" x14ac:dyDescent="0.3">
      <c r="A4" s="237"/>
      <c r="B4" s="240"/>
      <c r="C4" s="354" t="s">
        <v>238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9"/>
      <c r="GH4" s="209"/>
      <c r="GI4" s="209"/>
      <c r="GJ4" s="209"/>
      <c r="GK4" s="209"/>
      <c r="GL4" s="209"/>
    </row>
    <row r="5" spans="1:207" ht="24" customHeight="1" x14ac:dyDescent="0.3">
      <c r="A5" s="237"/>
      <c r="B5" s="241"/>
      <c r="C5" s="238"/>
      <c r="D5" s="354" t="s">
        <v>16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9"/>
      <c r="GH5" s="209"/>
      <c r="GI5" s="209"/>
      <c r="GJ5" s="209"/>
      <c r="GK5" s="209"/>
      <c r="GL5" s="209"/>
    </row>
    <row r="6" spans="1:207" ht="15" customHeight="1" x14ac:dyDescent="0.3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9"/>
      <c r="GH6" s="209"/>
      <c r="GI6" s="209"/>
      <c r="GJ6" s="209"/>
      <c r="GK6" s="209"/>
      <c r="GL6" s="209"/>
    </row>
    <row r="7" spans="1:207" ht="15" customHeight="1" thickBot="1" x14ac:dyDescent="0.35">
      <c r="A7" s="237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8"/>
      <c r="DN7" s="238"/>
      <c r="DO7" s="238"/>
      <c r="DP7" s="238"/>
      <c r="DQ7" s="238"/>
      <c r="DR7" s="238"/>
      <c r="DS7" s="238"/>
      <c r="DT7" s="238"/>
      <c r="DU7" s="238"/>
      <c r="DV7" s="238"/>
      <c r="DW7" s="238"/>
      <c r="DX7" s="238"/>
      <c r="DY7" s="238"/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8"/>
      <c r="EM7" s="238"/>
      <c r="EN7" s="238"/>
      <c r="EO7" s="238"/>
      <c r="EP7" s="238"/>
      <c r="EQ7" s="238"/>
      <c r="ER7" s="238"/>
      <c r="ES7" s="238"/>
      <c r="ET7" s="238"/>
      <c r="EU7" s="238"/>
      <c r="EV7" s="238"/>
      <c r="EW7" s="238"/>
      <c r="EX7" s="238"/>
      <c r="EY7" s="238"/>
      <c r="EZ7" s="238"/>
      <c r="FA7" s="238"/>
      <c r="FB7" s="238"/>
      <c r="FC7" s="238"/>
      <c r="FD7" s="238"/>
      <c r="FE7" s="238"/>
      <c r="FF7" s="238"/>
      <c r="FG7" s="238"/>
      <c r="FH7" s="238"/>
      <c r="FI7" s="238"/>
      <c r="FJ7" s="238"/>
      <c r="FK7" s="238"/>
      <c r="FL7" s="238"/>
      <c r="FM7" s="238"/>
      <c r="FN7" s="238"/>
      <c r="FO7" s="238"/>
      <c r="FP7" s="238"/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GA7" s="238"/>
      <c r="GB7" s="238"/>
      <c r="GC7" s="238"/>
      <c r="GD7" s="238"/>
      <c r="GE7" s="238"/>
      <c r="GF7" s="238"/>
      <c r="GG7" s="239"/>
      <c r="GH7" s="209"/>
      <c r="GI7" s="209"/>
      <c r="GJ7" s="209"/>
      <c r="GK7" s="209"/>
      <c r="GL7" s="209"/>
    </row>
    <row r="8" spans="1:207" s="1" customFormat="1" ht="52.5" customHeight="1" thickBot="1" x14ac:dyDescent="0.3">
      <c r="A8" s="254" t="s">
        <v>10</v>
      </c>
      <c r="B8" s="254" t="s">
        <v>9</v>
      </c>
      <c r="C8" s="255" t="s">
        <v>1</v>
      </c>
      <c r="D8" s="322" t="s">
        <v>91</v>
      </c>
      <c r="E8" s="357"/>
      <c r="F8" s="357"/>
      <c r="G8" s="329"/>
      <c r="H8" s="322" t="s">
        <v>94</v>
      </c>
      <c r="I8" s="357"/>
      <c r="J8" s="357"/>
      <c r="K8" s="329"/>
      <c r="L8" s="322" t="s">
        <v>271</v>
      </c>
      <c r="M8" s="323"/>
      <c r="N8" s="356" t="s">
        <v>295</v>
      </c>
      <c r="O8" s="356"/>
      <c r="P8" s="356"/>
      <c r="Q8" s="356"/>
      <c r="R8" s="356"/>
      <c r="S8" s="322" t="s">
        <v>187</v>
      </c>
      <c r="T8" s="357"/>
      <c r="U8" s="357"/>
      <c r="V8" s="357"/>
      <c r="W8" s="329"/>
      <c r="X8" s="322" t="s">
        <v>92</v>
      </c>
      <c r="Y8" s="325"/>
      <c r="Z8" s="325"/>
      <c r="AA8" s="325"/>
      <c r="AB8" s="323"/>
      <c r="AC8" s="356" t="s">
        <v>193</v>
      </c>
      <c r="AD8" s="356"/>
      <c r="AE8" s="356"/>
      <c r="AF8" s="356"/>
      <c r="AG8" s="356" t="s">
        <v>66</v>
      </c>
      <c r="AH8" s="356"/>
      <c r="AI8" s="356"/>
      <c r="AJ8" s="356"/>
      <c r="AK8" s="356"/>
      <c r="AL8" s="356" t="s">
        <v>84</v>
      </c>
      <c r="AM8" s="356"/>
      <c r="AN8" s="356"/>
      <c r="AO8" s="356" t="s">
        <v>85</v>
      </c>
      <c r="AP8" s="356"/>
      <c r="AQ8" s="356" t="s">
        <v>120</v>
      </c>
      <c r="AR8" s="356"/>
      <c r="AS8" s="98" t="s">
        <v>237</v>
      </c>
      <c r="AT8" s="322" t="s">
        <v>282</v>
      </c>
      <c r="AU8" s="325"/>
      <c r="AV8" s="325"/>
      <c r="AW8" s="325"/>
      <c r="AX8" s="323"/>
      <c r="AY8" s="322" t="s">
        <v>121</v>
      </c>
      <c r="AZ8" s="357"/>
      <c r="BA8" s="357"/>
      <c r="BB8" s="357"/>
      <c r="BC8" s="357"/>
      <c r="BD8" s="357"/>
      <c r="BE8" s="329"/>
      <c r="BF8" s="322" t="s">
        <v>113</v>
      </c>
      <c r="BG8" s="323"/>
      <c r="BH8" s="342" t="s">
        <v>194</v>
      </c>
      <c r="BI8" s="348"/>
      <c r="BJ8" s="348"/>
      <c r="BK8" s="348"/>
      <c r="BL8" s="349"/>
      <c r="BM8" s="342" t="s">
        <v>206</v>
      </c>
      <c r="BN8" s="348"/>
      <c r="BO8" s="348"/>
      <c r="BP8" s="349"/>
      <c r="BQ8" s="356" t="s">
        <v>192</v>
      </c>
      <c r="BR8" s="356"/>
      <c r="BS8" s="356"/>
      <c r="BT8" s="356"/>
      <c r="BU8" s="322" t="s">
        <v>191</v>
      </c>
      <c r="BV8" s="357"/>
      <c r="BW8" s="357"/>
      <c r="BX8" s="357"/>
      <c r="BY8" s="357"/>
      <c r="BZ8" s="357"/>
      <c r="CA8" s="329"/>
      <c r="CB8" s="99" t="s">
        <v>200</v>
      </c>
      <c r="CC8" s="322" t="s">
        <v>104</v>
      </c>
      <c r="CD8" s="329"/>
      <c r="CE8" s="320" t="s">
        <v>233</v>
      </c>
      <c r="CF8" s="365"/>
      <c r="CG8" s="365"/>
      <c r="CH8" s="330"/>
      <c r="CI8" s="361" t="s">
        <v>213</v>
      </c>
      <c r="CJ8" s="362"/>
      <c r="CK8" s="362"/>
      <c r="CL8" s="323"/>
      <c r="CM8" s="361" t="s">
        <v>212</v>
      </c>
      <c r="CN8" s="363"/>
      <c r="CO8" s="363"/>
      <c r="CP8" s="364"/>
      <c r="CQ8" s="350" t="s">
        <v>207</v>
      </c>
      <c r="CR8" s="351"/>
      <c r="CS8" s="352"/>
      <c r="CT8" s="358" t="s">
        <v>214</v>
      </c>
      <c r="CU8" s="359"/>
      <c r="CV8" s="360"/>
      <c r="CW8" s="353" t="s">
        <v>209</v>
      </c>
      <c r="CX8" s="325"/>
      <c r="CY8" s="325"/>
      <c r="CZ8" s="325"/>
      <c r="DA8" s="325"/>
      <c r="DB8" s="322" t="s">
        <v>215</v>
      </c>
      <c r="DC8" s="357"/>
      <c r="DD8" s="357"/>
      <c r="DE8" s="357"/>
      <c r="DF8" s="322" t="s">
        <v>231</v>
      </c>
      <c r="DG8" s="357"/>
      <c r="DH8" s="357"/>
      <c r="DI8" s="357"/>
      <c r="DJ8" s="325"/>
      <c r="DK8" s="323"/>
      <c r="DL8" s="322" t="s">
        <v>216</v>
      </c>
      <c r="DM8" s="357"/>
      <c r="DN8" s="357"/>
      <c r="DO8" s="357"/>
      <c r="DP8" s="322" t="s">
        <v>234</v>
      </c>
      <c r="DQ8" s="357"/>
      <c r="DR8" s="357"/>
      <c r="DS8" s="357"/>
      <c r="DT8" s="357"/>
      <c r="DU8" s="329"/>
      <c r="DV8" s="361" t="s">
        <v>217</v>
      </c>
      <c r="DW8" s="362"/>
      <c r="DX8" s="362"/>
      <c r="DY8" s="320" t="s">
        <v>218</v>
      </c>
      <c r="DZ8" s="365"/>
      <c r="EA8" s="365"/>
      <c r="EB8" s="365"/>
      <c r="EC8" s="365"/>
      <c r="ED8" s="365"/>
      <c r="EE8" s="330"/>
      <c r="EF8" s="320" t="s">
        <v>219</v>
      </c>
      <c r="EG8" s="365"/>
      <c r="EH8" s="365"/>
      <c r="EI8" s="365"/>
      <c r="EJ8" s="365"/>
      <c r="EK8" s="365"/>
      <c r="EL8" s="330"/>
      <c r="EM8" s="322" t="s">
        <v>247</v>
      </c>
      <c r="EN8" s="325"/>
      <c r="EO8" s="325"/>
      <c r="EP8" s="325"/>
      <c r="EQ8" s="325"/>
      <c r="ER8" s="325"/>
      <c r="ES8" s="323"/>
      <c r="ET8" s="338" t="s">
        <v>220</v>
      </c>
      <c r="EU8" s="339"/>
      <c r="EV8" s="339"/>
      <c r="EW8" s="339"/>
      <c r="EX8" s="339"/>
      <c r="EY8" s="339"/>
      <c r="EZ8" s="340"/>
      <c r="FA8" s="338" t="s">
        <v>221</v>
      </c>
      <c r="FB8" s="341"/>
      <c r="FC8" s="342" t="s">
        <v>222</v>
      </c>
      <c r="FD8" s="343"/>
      <c r="FE8" s="343"/>
      <c r="FF8" s="343"/>
      <c r="FG8" s="344"/>
      <c r="FH8" s="345" t="s">
        <v>223</v>
      </c>
      <c r="FI8" s="346"/>
      <c r="FJ8" s="346"/>
      <c r="FK8" s="346"/>
      <c r="FL8" s="346"/>
      <c r="FM8" s="346"/>
      <c r="FN8" s="347"/>
      <c r="FO8" s="338" t="s">
        <v>224</v>
      </c>
      <c r="FP8" s="339"/>
      <c r="FQ8" s="339"/>
      <c r="FR8" s="340"/>
      <c r="FS8" s="342" t="s">
        <v>225</v>
      </c>
      <c r="FT8" s="348"/>
      <c r="FU8" s="348"/>
      <c r="FV8" s="348"/>
      <c r="FW8" s="349"/>
      <c r="FX8" s="342" t="s">
        <v>226</v>
      </c>
      <c r="FY8" s="343"/>
      <c r="FZ8" s="343"/>
      <c r="GA8" s="343"/>
      <c r="GB8" s="344"/>
      <c r="GC8" s="342" t="s">
        <v>227</v>
      </c>
      <c r="GD8" s="343"/>
      <c r="GE8" s="343"/>
      <c r="GF8" s="343"/>
      <c r="GG8" s="242" t="s">
        <v>296</v>
      </c>
      <c r="GH8" s="334" t="s">
        <v>297</v>
      </c>
      <c r="GI8" s="335"/>
      <c r="GJ8" s="335"/>
      <c r="GK8" s="336"/>
      <c r="GL8" s="337"/>
      <c r="GM8" s="140"/>
      <c r="GN8" s="140"/>
      <c r="GO8" s="306" t="s">
        <v>269</v>
      </c>
      <c r="GP8" s="307"/>
      <c r="GQ8" s="307"/>
      <c r="GR8" s="307"/>
      <c r="GS8" s="308"/>
      <c r="GT8" s="132"/>
      <c r="GU8" s="313" t="s">
        <v>272</v>
      </c>
      <c r="GV8" s="314"/>
      <c r="GW8" s="314"/>
      <c r="GX8" s="314"/>
      <c r="GY8" s="315"/>
    </row>
    <row r="9" spans="1:207" s="38" customFormat="1" thickBot="1" x14ac:dyDescent="0.35">
      <c r="A9" s="15"/>
      <c r="B9" s="15"/>
      <c r="C9" s="15"/>
      <c r="D9" s="16" t="s">
        <v>2</v>
      </c>
      <c r="E9" s="16" t="s">
        <v>3</v>
      </c>
      <c r="F9" s="16" t="s">
        <v>4</v>
      </c>
      <c r="G9" s="16" t="s">
        <v>5</v>
      </c>
      <c r="H9" s="16" t="s">
        <v>2</v>
      </c>
      <c r="I9" s="16" t="s">
        <v>3</v>
      </c>
      <c r="J9" s="16" t="s">
        <v>4</v>
      </c>
      <c r="K9" s="16" t="s">
        <v>5</v>
      </c>
      <c r="L9" s="16" t="s">
        <v>2</v>
      </c>
      <c r="M9" s="16" t="s">
        <v>3</v>
      </c>
      <c r="N9" s="16" t="s">
        <v>2</v>
      </c>
      <c r="O9" s="16" t="s">
        <v>3</v>
      </c>
      <c r="P9" s="16" t="s">
        <v>4</v>
      </c>
      <c r="Q9" s="16" t="s">
        <v>5</v>
      </c>
      <c r="R9" s="16" t="s">
        <v>6</v>
      </c>
      <c r="S9" s="16" t="s">
        <v>2</v>
      </c>
      <c r="T9" s="16" t="s">
        <v>3</v>
      </c>
      <c r="U9" s="16" t="s">
        <v>4</v>
      </c>
      <c r="V9" s="16" t="s">
        <v>5</v>
      </c>
      <c r="W9" s="16" t="s">
        <v>6</v>
      </c>
      <c r="X9" s="16" t="s">
        <v>2</v>
      </c>
      <c r="Y9" s="16" t="s">
        <v>3</v>
      </c>
      <c r="Z9" s="16" t="s">
        <v>4</v>
      </c>
      <c r="AA9" s="16" t="s">
        <v>5</v>
      </c>
      <c r="AB9" s="16" t="s">
        <v>6</v>
      </c>
      <c r="AC9" s="16" t="s">
        <v>2</v>
      </c>
      <c r="AD9" s="16" t="s">
        <v>3</v>
      </c>
      <c r="AE9" s="16" t="s">
        <v>4</v>
      </c>
      <c r="AF9" s="16" t="s">
        <v>28</v>
      </c>
      <c r="AG9" s="16" t="s">
        <v>2</v>
      </c>
      <c r="AH9" s="16" t="s">
        <v>3</v>
      </c>
      <c r="AI9" s="16" t="s">
        <v>4</v>
      </c>
      <c r="AJ9" s="16" t="s">
        <v>5</v>
      </c>
      <c r="AK9" s="16" t="s">
        <v>6</v>
      </c>
      <c r="AL9" s="16" t="s">
        <v>2</v>
      </c>
      <c r="AM9" s="16" t="s">
        <v>3</v>
      </c>
      <c r="AN9" s="16" t="s">
        <v>4</v>
      </c>
      <c r="AO9" s="16" t="s">
        <v>2</v>
      </c>
      <c r="AP9" s="16" t="s">
        <v>3</v>
      </c>
      <c r="AQ9" s="16" t="s">
        <v>2</v>
      </c>
      <c r="AR9" s="16" t="s">
        <v>3</v>
      </c>
      <c r="AS9" s="16" t="s">
        <v>201</v>
      </c>
      <c r="AT9" s="16" t="s">
        <v>2</v>
      </c>
      <c r="AU9" s="16" t="s">
        <v>3</v>
      </c>
      <c r="AV9" s="16" t="s">
        <v>4</v>
      </c>
      <c r="AW9" s="16" t="s">
        <v>5</v>
      </c>
      <c r="AX9" s="16" t="s">
        <v>6</v>
      </c>
      <c r="AY9" s="16" t="s">
        <v>2</v>
      </c>
      <c r="AZ9" s="16" t="s">
        <v>3</v>
      </c>
      <c r="BA9" s="16" t="s">
        <v>4</v>
      </c>
      <c r="BB9" s="16" t="s">
        <v>5</v>
      </c>
      <c r="BC9" s="16" t="s">
        <v>6</v>
      </c>
      <c r="BD9" s="16" t="s">
        <v>7</v>
      </c>
      <c r="BE9" s="16" t="s">
        <v>28</v>
      </c>
      <c r="BF9" s="16" t="s">
        <v>114</v>
      </c>
      <c r="BG9" s="16" t="s">
        <v>4</v>
      </c>
      <c r="BH9" s="16" t="s">
        <v>2</v>
      </c>
      <c r="BI9" s="16" t="s">
        <v>3</v>
      </c>
      <c r="BJ9" s="16" t="s">
        <v>4</v>
      </c>
      <c r="BK9" s="16" t="s">
        <v>5</v>
      </c>
      <c r="BL9" s="16" t="s">
        <v>6</v>
      </c>
      <c r="BM9" s="16" t="s">
        <v>2</v>
      </c>
      <c r="BN9" s="16" t="s">
        <v>3</v>
      </c>
      <c r="BO9" s="16" t="s">
        <v>4</v>
      </c>
      <c r="BP9" s="16" t="s">
        <v>6</v>
      </c>
      <c r="BQ9" s="16" t="s">
        <v>2</v>
      </c>
      <c r="BR9" s="16" t="s">
        <v>3</v>
      </c>
      <c r="BS9" s="16" t="s">
        <v>4</v>
      </c>
      <c r="BT9" s="16" t="s">
        <v>6</v>
      </c>
      <c r="BU9" s="16" t="s">
        <v>2</v>
      </c>
      <c r="BV9" s="16" t="s">
        <v>3</v>
      </c>
      <c r="BW9" s="16" t="s">
        <v>4</v>
      </c>
      <c r="BX9" s="16" t="s">
        <v>5</v>
      </c>
      <c r="BY9" s="16" t="s">
        <v>6</v>
      </c>
      <c r="BZ9" s="16" t="s">
        <v>7</v>
      </c>
      <c r="CA9" s="16" t="s">
        <v>28</v>
      </c>
      <c r="CB9" s="16" t="s">
        <v>201</v>
      </c>
      <c r="CC9" s="16" t="s">
        <v>2</v>
      </c>
      <c r="CD9" s="16" t="s">
        <v>3</v>
      </c>
      <c r="CE9" s="16" t="s">
        <v>3</v>
      </c>
      <c r="CF9" s="16" t="s">
        <v>4</v>
      </c>
      <c r="CG9" s="16" t="s">
        <v>5</v>
      </c>
      <c r="CH9" s="16" t="s">
        <v>23</v>
      </c>
      <c r="CI9" s="16" t="s">
        <v>2</v>
      </c>
      <c r="CJ9" s="16" t="s">
        <v>3</v>
      </c>
      <c r="CK9" s="16" t="s">
        <v>4</v>
      </c>
      <c r="CL9" s="16" t="s">
        <v>5</v>
      </c>
      <c r="CM9" s="16" t="s">
        <v>2</v>
      </c>
      <c r="CN9" s="16" t="s">
        <v>3</v>
      </c>
      <c r="CO9" s="16" t="s">
        <v>4</v>
      </c>
      <c r="CP9" s="16" t="s">
        <v>5</v>
      </c>
      <c r="CQ9" s="80" t="s">
        <v>2</v>
      </c>
      <c r="CR9" s="80" t="s">
        <v>3</v>
      </c>
      <c r="CS9" s="80" t="s">
        <v>4</v>
      </c>
      <c r="CT9" s="80" t="s">
        <v>2</v>
      </c>
      <c r="CU9" s="80" t="s">
        <v>3</v>
      </c>
      <c r="CV9" s="80" t="s">
        <v>4</v>
      </c>
      <c r="CW9" s="16" t="s">
        <v>2</v>
      </c>
      <c r="CX9" s="16" t="s">
        <v>3</v>
      </c>
      <c r="CY9" s="16" t="s">
        <v>4</v>
      </c>
      <c r="CZ9" s="16" t="s">
        <v>5</v>
      </c>
      <c r="DA9" s="16" t="s">
        <v>6</v>
      </c>
      <c r="DB9" s="16" t="s">
        <v>2</v>
      </c>
      <c r="DC9" s="16" t="s">
        <v>3</v>
      </c>
      <c r="DD9" s="16" t="s">
        <v>4</v>
      </c>
      <c r="DE9" s="16" t="s">
        <v>6</v>
      </c>
      <c r="DF9" s="16" t="s">
        <v>2</v>
      </c>
      <c r="DG9" s="16" t="s">
        <v>3</v>
      </c>
      <c r="DH9" s="16" t="s">
        <v>4</v>
      </c>
      <c r="DI9" s="16" t="s">
        <v>5</v>
      </c>
      <c r="DJ9" s="16" t="s">
        <v>7</v>
      </c>
      <c r="DK9" s="16" t="s">
        <v>24</v>
      </c>
      <c r="DL9" s="16" t="s">
        <v>2</v>
      </c>
      <c r="DM9" s="16" t="s">
        <v>3</v>
      </c>
      <c r="DN9" s="16" t="s">
        <v>4</v>
      </c>
      <c r="DO9" s="16" t="s">
        <v>6</v>
      </c>
      <c r="DP9" s="16" t="s">
        <v>2</v>
      </c>
      <c r="DQ9" s="16" t="s">
        <v>3</v>
      </c>
      <c r="DR9" s="16" t="s">
        <v>4</v>
      </c>
      <c r="DS9" s="16" t="s">
        <v>26</v>
      </c>
      <c r="DT9" s="16" t="s">
        <v>6</v>
      </c>
      <c r="DU9" s="16" t="s">
        <v>7</v>
      </c>
      <c r="DV9" s="16" t="s">
        <v>2</v>
      </c>
      <c r="DW9" s="16" t="s">
        <v>3</v>
      </c>
      <c r="DX9" s="16" t="s">
        <v>4</v>
      </c>
      <c r="DY9" s="16" t="s">
        <v>2</v>
      </c>
      <c r="DZ9" s="16" t="s">
        <v>3</v>
      </c>
      <c r="EA9" s="16" t="s">
        <v>4</v>
      </c>
      <c r="EB9" s="16" t="s">
        <v>5</v>
      </c>
      <c r="EC9" s="16" t="s">
        <v>6</v>
      </c>
      <c r="ED9" s="16" t="s">
        <v>7</v>
      </c>
      <c r="EE9" s="16" t="s">
        <v>24</v>
      </c>
      <c r="EF9" s="16" t="s">
        <v>2</v>
      </c>
      <c r="EG9" s="16" t="s">
        <v>3</v>
      </c>
      <c r="EH9" s="16" t="s">
        <v>4</v>
      </c>
      <c r="EI9" s="16" t="s">
        <v>5</v>
      </c>
      <c r="EJ9" s="16" t="s">
        <v>6</v>
      </c>
      <c r="EK9" s="16" t="s">
        <v>7</v>
      </c>
      <c r="EL9" s="16" t="s">
        <v>28</v>
      </c>
      <c r="EM9" s="16" t="s">
        <v>2</v>
      </c>
      <c r="EN9" s="16" t="s">
        <v>3</v>
      </c>
      <c r="EO9" s="16" t="s">
        <v>4</v>
      </c>
      <c r="EP9" s="16" t="s">
        <v>5</v>
      </c>
      <c r="EQ9" s="16" t="s">
        <v>6</v>
      </c>
      <c r="ER9" s="16" t="s">
        <v>7</v>
      </c>
      <c r="ES9" s="16" t="s">
        <v>28</v>
      </c>
      <c r="ET9" s="16" t="s">
        <v>2</v>
      </c>
      <c r="EU9" s="16" t="s">
        <v>3</v>
      </c>
      <c r="EV9" s="16" t="s">
        <v>4</v>
      </c>
      <c r="EW9" s="16" t="s">
        <v>5</v>
      </c>
      <c r="EX9" s="16" t="s">
        <v>6</v>
      </c>
      <c r="EY9" s="16" t="s">
        <v>7</v>
      </c>
      <c r="EZ9" s="16" t="s">
        <v>28</v>
      </c>
      <c r="FA9" s="16" t="s">
        <v>2</v>
      </c>
      <c r="FB9" s="16" t="s">
        <v>3</v>
      </c>
      <c r="FC9" s="16" t="s">
        <v>2</v>
      </c>
      <c r="FD9" s="16" t="s">
        <v>3</v>
      </c>
      <c r="FE9" s="16" t="s">
        <v>4</v>
      </c>
      <c r="FF9" s="16" t="s">
        <v>5</v>
      </c>
      <c r="FG9" s="16" t="s">
        <v>6</v>
      </c>
      <c r="FH9" s="16" t="s">
        <v>2</v>
      </c>
      <c r="FI9" s="16" t="s">
        <v>3</v>
      </c>
      <c r="FJ9" s="16" t="s">
        <v>4</v>
      </c>
      <c r="FK9" s="16" t="s">
        <v>5</v>
      </c>
      <c r="FL9" s="16" t="s">
        <v>6</v>
      </c>
      <c r="FM9" s="16" t="s">
        <v>7</v>
      </c>
      <c r="FN9" s="16" t="s">
        <v>28</v>
      </c>
      <c r="FO9" s="16" t="s">
        <v>2</v>
      </c>
      <c r="FP9" s="16" t="s">
        <v>3</v>
      </c>
      <c r="FQ9" s="16" t="s">
        <v>4</v>
      </c>
      <c r="FR9" s="16" t="s">
        <v>28</v>
      </c>
      <c r="FS9" s="16" t="s">
        <v>2</v>
      </c>
      <c r="FT9" s="16" t="s">
        <v>3</v>
      </c>
      <c r="FU9" s="16" t="s">
        <v>4</v>
      </c>
      <c r="FV9" s="16" t="s">
        <v>5</v>
      </c>
      <c r="FW9" s="16" t="s">
        <v>6</v>
      </c>
      <c r="FX9" s="16" t="s">
        <v>2</v>
      </c>
      <c r="FY9" s="16" t="s">
        <v>3</v>
      </c>
      <c r="FZ9" s="16" t="s">
        <v>4</v>
      </c>
      <c r="GA9" s="16" t="s">
        <v>7</v>
      </c>
      <c r="GB9" s="16" t="s">
        <v>28</v>
      </c>
      <c r="GC9" s="16" t="s">
        <v>2</v>
      </c>
      <c r="GD9" s="16" t="s">
        <v>3</v>
      </c>
      <c r="GE9" s="16" t="s">
        <v>4</v>
      </c>
      <c r="GF9" s="155" t="s">
        <v>5</v>
      </c>
      <c r="GG9" s="243"/>
      <c r="GH9" s="212"/>
      <c r="GI9" s="212"/>
      <c r="GJ9" s="212"/>
      <c r="GK9" s="212"/>
      <c r="GL9" s="210"/>
      <c r="GM9" s="138"/>
      <c r="GN9" s="138"/>
      <c r="GO9" s="110" t="s">
        <v>2</v>
      </c>
      <c r="GP9" s="111" t="s">
        <v>3</v>
      </c>
      <c r="GQ9" s="111" t="s">
        <v>4</v>
      </c>
      <c r="GR9" s="220" t="s">
        <v>5</v>
      </c>
      <c r="GS9" s="221" t="s">
        <v>6</v>
      </c>
      <c r="GT9" s="134"/>
      <c r="GU9" s="127" t="s">
        <v>2</v>
      </c>
      <c r="GV9" s="16" t="s">
        <v>3</v>
      </c>
      <c r="GW9" s="16" t="s">
        <v>4</v>
      </c>
      <c r="GX9" s="16" t="s">
        <v>5</v>
      </c>
      <c r="GY9" s="20" t="s">
        <v>6</v>
      </c>
    </row>
    <row r="10" spans="1:207" ht="15" customHeight="1" thickBot="1" x14ac:dyDescent="0.35">
      <c r="A10" s="147" t="s">
        <v>70</v>
      </c>
      <c r="B10" s="124" t="s">
        <v>71</v>
      </c>
      <c r="C10" s="147" t="s">
        <v>72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66"/>
      <c r="O10" s="166"/>
      <c r="P10" s="166"/>
      <c r="Q10" s="183">
        <v>67.638999999999996</v>
      </c>
      <c r="R10" s="183">
        <v>68.091999999999999</v>
      </c>
      <c r="S10" s="166"/>
      <c r="T10" s="166"/>
      <c r="U10" s="166"/>
      <c r="V10" s="183">
        <v>67.364999999999995</v>
      </c>
      <c r="W10" s="183">
        <v>62.161999999999999</v>
      </c>
      <c r="X10" s="166"/>
      <c r="Y10" s="166"/>
      <c r="Z10" s="166"/>
      <c r="AA10" s="184">
        <v>70.278000000000006</v>
      </c>
      <c r="AB10" s="244">
        <v>64.078999999999994</v>
      </c>
      <c r="AC10" s="166"/>
      <c r="AD10" s="166"/>
      <c r="AE10" s="166"/>
      <c r="AF10" s="166"/>
      <c r="AG10" s="166"/>
      <c r="AH10" s="166"/>
      <c r="AI10" s="166"/>
      <c r="AJ10" s="180">
        <v>66.08</v>
      </c>
      <c r="AK10" s="180">
        <v>71.149000000000001</v>
      </c>
      <c r="AL10" s="147"/>
      <c r="AM10" s="147"/>
      <c r="AN10" s="147"/>
      <c r="AO10" s="147"/>
      <c r="AP10" s="147"/>
      <c r="AQ10" s="167"/>
      <c r="AR10" s="167"/>
      <c r="AS10" s="167"/>
      <c r="AT10" s="167"/>
      <c r="AU10" s="167"/>
      <c r="AV10" s="167"/>
      <c r="AW10" s="167"/>
      <c r="AX10" s="245">
        <v>65.878</v>
      </c>
      <c r="AY10" s="168"/>
      <c r="AZ10" s="168"/>
      <c r="BA10" s="168"/>
      <c r="BB10" s="192">
        <v>70.540999999999997</v>
      </c>
      <c r="BC10" s="192">
        <v>69.188999999999993</v>
      </c>
      <c r="BD10" s="168"/>
      <c r="BE10" s="168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70"/>
      <c r="BR10" s="147"/>
      <c r="BS10" s="147"/>
      <c r="BT10" s="180">
        <v>68.17</v>
      </c>
      <c r="BU10" s="168"/>
      <c r="BV10" s="168"/>
      <c r="BW10" s="168"/>
      <c r="BX10" s="168"/>
      <c r="BY10" s="193">
        <v>68.850999999999999</v>
      </c>
      <c r="BZ10" s="168"/>
      <c r="CA10" s="168"/>
      <c r="CB10" s="171"/>
      <c r="CC10" s="171"/>
      <c r="CD10" s="171"/>
      <c r="CE10" s="168"/>
      <c r="CF10" s="168"/>
      <c r="CG10" s="168"/>
      <c r="CH10" s="168"/>
      <c r="CI10" s="171"/>
      <c r="CJ10" s="171"/>
      <c r="CK10" s="171"/>
      <c r="CL10" s="171"/>
      <c r="CM10" s="147"/>
      <c r="CN10" s="172"/>
      <c r="CO10" s="172"/>
      <c r="CP10" s="147"/>
      <c r="CQ10" s="171"/>
      <c r="CR10" s="171"/>
      <c r="CS10" s="171"/>
      <c r="CT10" s="168"/>
      <c r="CU10" s="168"/>
      <c r="CV10" s="168"/>
      <c r="CW10" s="171"/>
      <c r="CX10" s="171"/>
      <c r="CY10" s="171"/>
      <c r="CZ10" s="171"/>
      <c r="DA10" s="197">
        <v>68.680000000000007</v>
      </c>
      <c r="DB10" s="168"/>
      <c r="DC10" s="168"/>
      <c r="DD10" s="168"/>
      <c r="DE10" s="197">
        <v>67.569999999999993</v>
      </c>
      <c r="DF10" s="168"/>
      <c r="DG10" s="168"/>
      <c r="DH10" s="168"/>
      <c r="DI10" s="168"/>
      <c r="DJ10" s="168"/>
      <c r="DK10" s="168"/>
      <c r="DL10" s="168"/>
      <c r="DM10" s="168"/>
      <c r="DN10" s="168"/>
      <c r="DO10" s="197">
        <v>64.786000000000001</v>
      </c>
      <c r="DP10" s="168"/>
      <c r="DQ10" s="168"/>
      <c r="DR10" s="168"/>
      <c r="DS10" s="168"/>
      <c r="DT10" s="199" t="s">
        <v>267</v>
      </c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72"/>
      <c r="EG10" s="168"/>
      <c r="EH10" s="168"/>
      <c r="EI10" s="168"/>
      <c r="EJ10" s="196">
        <v>71.286000000000001</v>
      </c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97">
        <v>69.87</v>
      </c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97">
        <v>67.856999999999999</v>
      </c>
      <c r="FX10" s="168"/>
      <c r="FY10" s="168"/>
      <c r="FZ10" s="168"/>
      <c r="GA10" s="168"/>
      <c r="GB10" s="168"/>
      <c r="GC10" s="168"/>
      <c r="GD10" s="168"/>
      <c r="GE10" s="168"/>
      <c r="GF10" s="171"/>
      <c r="GG10" s="246">
        <v>19</v>
      </c>
      <c r="GH10" s="231" t="s">
        <v>70</v>
      </c>
      <c r="GI10" s="224" t="s">
        <v>71</v>
      </c>
      <c r="GJ10" s="225" t="s">
        <v>6</v>
      </c>
      <c r="GK10" s="226">
        <v>62.981000000000002</v>
      </c>
      <c r="GL10" s="146"/>
      <c r="GM10" s="258" t="s">
        <v>70</v>
      </c>
      <c r="GN10" s="259" t="s">
        <v>71</v>
      </c>
      <c r="GO10" s="260"/>
      <c r="GP10" s="261"/>
      <c r="GQ10" s="262"/>
      <c r="GR10" s="218">
        <f>AVERAGE(Q10,V10,AA10,AJ10,BB10)</f>
        <v>68.380599999999987</v>
      </c>
      <c r="GS10" s="218">
        <f>AVERAGE(R10,W10,AB10,AK10,BC10,BT10,BY10,DA10,DE10,DO10,DT10,EJ10,FG10,FW10,)</f>
        <v>62.981500000000004</v>
      </c>
      <c r="GT10" s="135"/>
      <c r="GU10" s="113"/>
      <c r="GV10" s="56"/>
      <c r="GW10" s="56"/>
      <c r="GX10" s="126">
        <v>5</v>
      </c>
      <c r="GY10" s="128">
        <v>14</v>
      </c>
    </row>
    <row r="11" spans="1:207" ht="15" customHeight="1" thickBot="1" x14ac:dyDescent="0.35">
      <c r="A11" s="124" t="s">
        <v>54</v>
      </c>
      <c r="B11" s="147" t="s">
        <v>42</v>
      </c>
      <c r="C11" s="147" t="s">
        <v>50</v>
      </c>
      <c r="D11" s="147"/>
      <c r="E11" s="180">
        <v>66.64</v>
      </c>
      <c r="F11" s="147"/>
      <c r="G11" s="147"/>
      <c r="H11" s="147"/>
      <c r="I11" s="147"/>
      <c r="J11" s="147"/>
      <c r="K11" s="147"/>
      <c r="L11" s="147"/>
      <c r="M11" s="147"/>
      <c r="N11" s="166"/>
      <c r="O11" s="173"/>
      <c r="P11" s="183">
        <v>66.180999999999997</v>
      </c>
      <c r="Q11" s="166"/>
      <c r="R11" s="166"/>
      <c r="S11" s="166"/>
      <c r="T11" s="183">
        <v>65.808999999999997</v>
      </c>
      <c r="U11" s="183">
        <v>65.438000000000002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47"/>
      <c r="AM11" s="147"/>
      <c r="AN11" s="147"/>
      <c r="AO11" s="147"/>
      <c r="AP11" s="147"/>
      <c r="AQ11" s="147"/>
      <c r="AR11" s="147"/>
      <c r="AS11" s="189">
        <v>63.658999999999999</v>
      </c>
      <c r="AT11" s="147"/>
      <c r="AU11" s="147"/>
      <c r="AV11" s="147"/>
      <c r="AW11" s="147"/>
      <c r="AX11" s="147"/>
      <c r="AY11" s="168"/>
      <c r="AZ11" s="191">
        <v>68.856999999999999</v>
      </c>
      <c r="BA11" s="168"/>
      <c r="BB11" s="168"/>
      <c r="BC11" s="168"/>
      <c r="BD11" s="168"/>
      <c r="BE11" s="168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4"/>
      <c r="BR11" s="172"/>
      <c r="BS11" s="147"/>
      <c r="BT11" s="147"/>
      <c r="BU11" s="168"/>
      <c r="BV11" s="168"/>
      <c r="BW11" s="183">
        <v>67.153000000000006</v>
      </c>
      <c r="BX11" s="168"/>
      <c r="BY11" s="168"/>
      <c r="BZ11" s="168"/>
      <c r="CA11" s="168"/>
      <c r="CB11" s="194">
        <v>63.658999999999999</v>
      </c>
      <c r="CC11" s="171"/>
      <c r="CD11" s="171"/>
      <c r="CE11" s="168"/>
      <c r="CF11" s="196">
        <v>66.25</v>
      </c>
      <c r="CG11" s="168"/>
      <c r="CH11" s="168"/>
      <c r="CI11" s="171"/>
      <c r="CJ11" s="171"/>
      <c r="CK11" s="171"/>
      <c r="CL11" s="171"/>
      <c r="CM11" s="147"/>
      <c r="CN11" s="147"/>
      <c r="CO11" s="147"/>
      <c r="CP11" s="147"/>
      <c r="CQ11" s="171"/>
      <c r="CR11" s="171"/>
      <c r="CS11" s="197">
        <v>62.81</v>
      </c>
      <c r="CT11" s="168"/>
      <c r="CU11" s="168"/>
      <c r="CV11" s="168"/>
      <c r="CW11" s="171"/>
      <c r="CX11" s="171"/>
      <c r="CY11" s="171"/>
      <c r="CZ11" s="171"/>
      <c r="DA11" s="171"/>
      <c r="DB11" s="168"/>
      <c r="DC11" s="168"/>
      <c r="DD11" s="196">
        <v>66.66</v>
      </c>
      <c r="DE11" s="168"/>
      <c r="DF11" s="172"/>
      <c r="DG11" s="168"/>
      <c r="DH11" s="168"/>
      <c r="DI11" s="168"/>
      <c r="DJ11" s="168"/>
      <c r="DK11" s="168"/>
      <c r="DL11" s="172"/>
      <c r="DM11" s="172"/>
      <c r="DN11" s="196">
        <v>65.61</v>
      </c>
      <c r="DO11" s="168"/>
      <c r="DP11" s="172"/>
      <c r="DQ11" s="172"/>
      <c r="DR11" s="196">
        <v>67.436999999999998</v>
      </c>
      <c r="DS11" s="168"/>
      <c r="DT11" s="168"/>
      <c r="DU11" s="168"/>
      <c r="DV11" s="168"/>
      <c r="DW11" s="168"/>
      <c r="DX11" s="168"/>
      <c r="DY11" s="172"/>
      <c r="DZ11" s="168"/>
      <c r="EA11" s="168"/>
      <c r="EB11" s="168"/>
      <c r="EC11" s="168"/>
      <c r="ED11" s="168"/>
      <c r="EE11" s="168"/>
      <c r="EF11" s="172"/>
      <c r="EG11" s="168"/>
      <c r="EH11" s="196">
        <v>66</v>
      </c>
      <c r="EI11" s="168"/>
      <c r="EJ11" s="168"/>
      <c r="EK11" s="168"/>
      <c r="EL11" s="168"/>
      <c r="EM11" s="168"/>
      <c r="EN11" s="168"/>
      <c r="EO11" s="196">
        <v>65.75</v>
      </c>
      <c r="EP11" s="172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96">
        <v>67.78</v>
      </c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96">
        <v>65.305000000000007</v>
      </c>
      <c r="FV11" s="168"/>
      <c r="FW11" s="168"/>
      <c r="FX11" s="168"/>
      <c r="FY11" s="168"/>
      <c r="FZ11" s="206">
        <v>66.25</v>
      </c>
      <c r="GA11" s="168"/>
      <c r="GB11" s="168"/>
      <c r="GC11" s="168"/>
      <c r="GD11" s="168"/>
      <c r="GE11" s="168"/>
      <c r="GF11" s="171"/>
      <c r="GG11" s="246">
        <v>18</v>
      </c>
      <c r="GH11" s="232" t="s">
        <v>101</v>
      </c>
      <c r="GI11" s="227" t="s">
        <v>102</v>
      </c>
      <c r="GJ11" s="225" t="s">
        <v>5</v>
      </c>
      <c r="GK11" s="228">
        <v>57.558999999999997</v>
      </c>
      <c r="GL11" s="146"/>
      <c r="GM11" s="263" t="s">
        <v>54</v>
      </c>
      <c r="GN11" s="264" t="s">
        <v>42</v>
      </c>
      <c r="GO11" s="260"/>
      <c r="GP11" s="265">
        <f>AVERAGE(E11,T11,AZ11,)</f>
        <v>50.326500000000003</v>
      </c>
      <c r="GQ11" s="219">
        <f>AVERAGE(P11,U11,AS11,BW11,CB11,CF11,CS11,DD11,DN11,DR11,EH11,EO11,FE11,FU11,FZ11)</f>
        <v>65.729466666666667</v>
      </c>
      <c r="GR11" s="266"/>
      <c r="GS11" s="267"/>
      <c r="GU11" s="113"/>
      <c r="GV11" s="56">
        <v>3</v>
      </c>
      <c r="GW11" s="126">
        <v>15</v>
      </c>
      <c r="GX11" s="56"/>
      <c r="GY11" s="114"/>
    </row>
    <row r="12" spans="1:207" ht="20.25" customHeight="1" thickBot="1" x14ac:dyDescent="0.35">
      <c r="A12" s="124" t="s">
        <v>101</v>
      </c>
      <c r="B12" s="147" t="s">
        <v>102</v>
      </c>
      <c r="C12" s="147" t="s">
        <v>103</v>
      </c>
      <c r="D12" s="147"/>
      <c r="E12" s="147"/>
      <c r="F12" s="147"/>
      <c r="G12" s="147"/>
      <c r="H12" s="147"/>
      <c r="I12" s="147"/>
      <c r="J12" s="147"/>
      <c r="K12" s="147"/>
      <c r="L12" s="167"/>
      <c r="M12" s="167"/>
      <c r="N12" s="173"/>
      <c r="O12" s="173"/>
      <c r="P12" s="183">
        <v>63.938000000000002</v>
      </c>
      <c r="Q12" s="183">
        <v>63.472000000000001</v>
      </c>
      <c r="R12" s="166"/>
      <c r="S12" s="166"/>
      <c r="T12" s="166"/>
      <c r="U12" s="166"/>
      <c r="V12" s="166"/>
      <c r="W12" s="166"/>
      <c r="X12" s="166"/>
      <c r="Y12" s="166"/>
      <c r="Z12" s="185">
        <v>69.875</v>
      </c>
      <c r="AA12" s="244">
        <v>63.680999999999997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245">
        <v>65.438000000000002</v>
      </c>
      <c r="AW12" s="245">
        <v>63.311</v>
      </c>
      <c r="AX12" s="147"/>
      <c r="AY12" s="168"/>
      <c r="AZ12" s="168"/>
      <c r="BA12" s="192">
        <v>68.063000000000002</v>
      </c>
      <c r="BB12" s="192">
        <v>65.540999999999997</v>
      </c>
      <c r="BC12" s="168"/>
      <c r="BD12" s="168"/>
      <c r="BE12" s="168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2"/>
      <c r="BS12" s="147"/>
      <c r="BT12" s="147"/>
      <c r="BU12" s="168"/>
      <c r="BV12" s="168"/>
      <c r="BW12" s="168"/>
      <c r="BX12" s="168"/>
      <c r="BY12" s="168"/>
      <c r="BZ12" s="168"/>
      <c r="CA12" s="168"/>
      <c r="CB12" s="171"/>
      <c r="CC12" s="171"/>
      <c r="CD12" s="171"/>
      <c r="CE12" s="168"/>
      <c r="CF12" s="171"/>
      <c r="CG12" s="183">
        <v>62.365000000000002</v>
      </c>
      <c r="CH12" s="168"/>
      <c r="CI12" s="171"/>
      <c r="CJ12" s="171"/>
      <c r="CK12" s="171"/>
      <c r="CL12" s="171"/>
      <c r="CM12" s="147"/>
      <c r="CN12" s="147"/>
      <c r="CO12" s="147"/>
      <c r="CP12" s="147"/>
      <c r="CQ12" s="171"/>
      <c r="CR12" s="171"/>
      <c r="CS12" s="171"/>
      <c r="CT12" s="168"/>
      <c r="CU12" s="168"/>
      <c r="CV12" s="168"/>
      <c r="CW12" s="171"/>
      <c r="CX12" s="171"/>
      <c r="CY12" s="171"/>
      <c r="CZ12" s="171"/>
      <c r="DA12" s="171"/>
      <c r="DB12" s="168"/>
      <c r="DC12" s="168"/>
      <c r="DD12" s="171"/>
      <c r="DE12" s="168"/>
      <c r="DF12" s="168"/>
      <c r="DG12" s="168"/>
      <c r="DH12" s="168"/>
      <c r="DI12" s="168"/>
      <c r="DJ12" s="168"/>
      <c r="DK12" s="168"/>
      <c r="DL12" s="168"/>
      <c r="DM12" s="168"/>
      <c r="DN12" s="171"/>
      <c r="DO12" s="168"/>
      <c r="DP12" s="168"/>
      <c r="DQ12" s="168"/>
      <c r="DR12" s="171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96">
        <v>65.061000000000007</v>
      </c>
      <c r="EI12" s="196">
        <v>64.391999999999996</v>
      </c>
      <c r="EJ12" s="168"/>
      <c r="EK12" s="168"/>
      <c r="EL12" s="168"/>
      <c r="EM12" s="168"/>
      <c r="EN12" s="168"/>
      <c r="EO12" s="168"/>
      <c r="EP12" s="197">
        <v>64.05</v>
      </c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97">
        <v>67.56</v>
      </c>
      <c r="FG12" s="168"/>
      <c r="FH12" s="168"/>
      <c r="FI12" s="168"/>
      <c r="FJ12" s="168"/>
      <c r="FK12" s="172"/>
      <c r="FL12" s="172"/>
      <c r="FM12" s="168"/>
      <c r="FN12" s="168"/>
      <c r="FO12" s="168"/>
      <c r="FP12" s="168"/>
      <c r="FQ12" s="168"/>
      <c r="FR12" s="168"/>
      <c r="FS12" s="168"/>
      <c r="FT12" s="168"/>
      <c r="FU12" s="168"/>
      <c r="FV12" s="205">
        <v>61.218000000000004</v>
      </c>
      <c r="FW12" s="205">
        <v>60.526000000000003</v>
      </c>
      <c r="FX12" s="168"/>
      <c r="FY12" s="168"/>
      <c r="FZ12" s="168"/>
      <c r="GA12" s="168"/>
      <c r="GB12" s="168"/>
      <c r="GC12" s="168"/>
      <c r="GD12" s="168"/>
      <c r="GE12" s="168"/>
      <c r="GF12" s="171"/>
      <c r="GG12" s="246">
        <v>14</v>
      </c>
      <c r="GH12" s="232" t="s">
        <v>54</v>
      </c>
      <c r="GI12" s="227" t="s">
        <v>42</v>
      </c>
      <c r="GJ12" s="225" t="s">
        <v>4</v>
      </c>
      <c r="GK12" s="229">
        <v>65.728999999999999</v>
      </c>
      <c r="GL12" s="146"/>
      <c r="GM12" s="263" t="s">
        <v>101</v>
      </c>
      <c r="GN12" s="264" t="s">
        <v>102</v>
      </c>
      <c r="GO12" s="260"/>
      <c r="GP12" s="268"/>
      <c r="GQ12" s="269">
        <f>AVERAGE(P12,Z12,AV12,BA12,EH12,)</f>
        <v>55.395833333333336</v>
      </c>
      <c r="GR12" s="270">
        <f>AVERAGE(Q12,AA12, AW12, BB12,CG12,EI12,EP12,FF12,FV12,)</f>
        <v>57.559000000000005</v>
      </c>
      <c r="GS12" s="271"/>
      <c r="GU12" s="113"/>
      <c r="GV12" s="56"/>
      <c r="GW12" s="56">
        <v>5</v>
      </c>
      <c r="GX12" s="126">
        <v>9</v>
      </c>
      <c r="GY12" s="114"/>
    </row>
    <row r="13" spans="1:207" ht="20.25" customHeight="1" thickBot="1" x14ac:dyDescent="0.35">
      <c r="A13" s="124" t="s">
        <v>13</v>
      </c>
      <c r="B13" s="124" t="s">
        <v>14</v>
      </c>
      <c r="C13" s="124" t="s">
        <v>29</v>
      </c>
      <c r="D13" s="147"/>
      <c r="E13" s="147"/>
      <c r="F13" s="147"/>
      <c r="G13" s="147"/>
      <c r="H13" s="147"/>
      <c r="I13" s="180">
        <v>68.454999999999998</v>
      </c>
      <c r="J13" s="180">
        <v>66.180000000000007</v>
      </c>
      <c r="K13" s="147"/>
      <c r="L13" s="147"/>
      <c r="M13" s="147"/>
      <c r="N13" s="149"/>
      <c r="O13" s="149"/>
      <c r="P13" s="166"/>
      <c r="Q13" s="166"/>
      <c r="R13" s="166"/>
      <c r="S13" s="245">
        <v>69.731999999999999</v>
      </c>
      <c r="T13" s="183">
        <v>68.75</v>
      </c>
      <c r="U13" s="166"/>
      <c r="V13" s="166"/>
      <c r="W13" s="166"/>
      <c r="X13" s="166"/>
      <c r="Y13" s="186">
        <v>71.161000000000001</v>
      </c>
      <c r="Z13" s="187">
        <v>66.25</v>
      </c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47"/>
      <c r="AM13" s="175"/>
      <c r="AN13" s="147"/>
      <c r="AO13" s="167"/>
      <c r="AP13" s="147"/>
      <c r="AQ13" s="147"/>
      <c r="AR13" s="175"/>
      <c r="AS13" s="175"/>
      <c r="AT13" s="147"/>
      <c r="AU13" s="245">
        <v>64.852999999999994</v>
      </c>
      <c r="AV13" s="190">
        <v>64.75</v>
      </c>
      <c r="AW13" s="147"/>
      <c r="AX13" s="147"/>
      <c r="AY13" s="168"/>
      <c r="AZ13" s="191">
        <v>70.5</v>
      </c>
      <c r="BA13" s="191">
        <v>63.813000000000002</v>
      </c>
      <c r="BB13" s="168"/>
      <c r="BC13" s="168"/>
      <c r="BD13" s="168"/>
      <c r="BE13" s="168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0"/>
      <c r="BR13" s="180">
        <v>69.337999999999994</v>
      </c>
      <c r="BS13" s="180">
        <v>62.43</v>
      </c>
      <c r="BT13" s="147"/>
      <c r="BU13" s="168"/>
      <c r="BV13" s="168"/>
      <c r="BW13" s="168"/>
      <c r="BX13" s="168"/>
      <c r="BY13" s="168"/>
      <c r="BZ13" s="168"/>
      <c r="CA13" s="168"/>
      <c r="CB13" s="171"/>
      <c r="CC13" s="171"/>
      <c r="CD13" s="171"/>
      <c r="CE13" s="175"/>
      <c r="CF13" s="172"/>
      <c r="CG13" s="174"/>
      <c r="CH13" s="168"/>
      <c r="CI13" s="171"/>
      <c r="CJ13" s="171"/>
      <c r="CK13" s="171"/>
      <c r="CL13" s="171"/>
      <c r="CM13" s="147"/>
      <c r="CN13" s="175"/>
      <c r="CO13" s="175"/>
      <c r="CP13" s="147"/>
      <c r="CQ13" s="171"/>
      <c r="CR13" s="171"/>
      <c r="CS13" s="171"/>
      <c r="CT13" s="172"/>
      <c r="CU13" s="172"/>
      <c r="CV13" s="172"/>
      <c r="CW13" s="171"/>
      <c r="CX13" s="171"/>
      <c r="CY13" s="171"/>
      <c r="CZ13" s="171"/>
      <c r="DA13" s="171"/>
      <c r="DB13" s="172"/>
      <c r="DC13" s="172"/>
      <c r="DD13" s="172"/>
      <c r="DE13" s="172"/>
      <c r="DF13" s="168"/>
      <c r="DG13" s="172"/>
      <c r="DH13" s="172"/>
      <c r="DI13" s="168"/>
      <c r="DJ13" s="168"/>
      <c r="DK13" s="168"/>
      <c r="DL13" s="168"/>
      <c r="DM13" s="168"/>
      <c r="DN13" s="168"/>
      <c r="DO13" s="168"/>
      <c r="DP13" s="168"/>
      <c r="DQ13" s="168"/>
      <c r="DR13" s="172"/>
      <c r="DS13" s="168"/>
      <c r="DT13" s="168"/>
      <c r="DU13" s="168"/>
      <c r="DV13" s="168"/>
      <c r="DW13" s="168"/>
      <c r="DX13" s="168"/>
      <c r="DY13" s="168"/>
      <c r="DZ13" s="172"/>
      <c r="EA13" s="172"/>
      <c r="EB13" s="168"/>
      <c r="EC13" s="168"/>
      <c r="ED13" s="168"/>
      <c r="EE13" s="168"/>
      <c r="EF13" s="168"/>
      <c r="EG13" s="172"/>
      <c r="EH13" s="172"/>
      <c r="EI13" s="168"/>
      <c r="EJ13" s="168"/>
      <c r="EK13" s="168"/>
      <c r="EL13" s="168"/>
      <c r="EM13" s="168"/>
      <c r="EN13" s="172"/>
      <c r="EO13" s="172"/>
      <c r="EP13" s="168"/>
      <c r="EQ13" s="168"/>
      <c r="ER13" s="168"/>
      <c r="ES13" s="168"/>
      <c r="ET13" s="168"/>
      <c r="EU13" s="172"/>
      <c r="EV13" s="172"/>
      <c r="EW13" s="168"/>
      <c r="EX13" s="168"/>
      <c r="EY13" s="168"/>
      <c r="EZ13" s="168"/>
      <c r="FA13" s="168"/>
      <c r="FB13" s="168"/>
      <c r="FC13" s="168"/>
      <c r="FD13" s="172"/>
      <c r="FE13" s="172"/>
      <c r="FF13" s="172"/>
      <c r="FG13" s="172"/>
      <c r="FH13" s="168"/>
      <c r="FI13" s="172"/>
      <c r="FJ13" s="172"/>
      <c r="FK13" s="168"/>
      <c r="FL13" s="168"/>
      <c r="FM13" s="168"/>
      <c r="FN13" s="168"/>
      <c r="FO13" s="168"/>
      <c r="FP13" s="172"/>
      <c r="FQ13" s="172"/>
      <c r="FR13" s="168"/>
      <c r="FS13" s="168"/>
      <c r="FT13" s="168"/>
      <c r="FU13" s="168"/>
      <c r="FV13" s="168"/>
      <c r="FW13" s="168"/>
      <c r="FX13" s="168"/>
      <c r="FY13" s="172"/>
      <c r="FZ13" s="172"/>
      <c r="GA13" s="168"/>
      <c r="GB13" s="168"/>
      <c r="GC13" s="168"/>
      <c r="GD13" s="168"/>
      <c r="GE13" s="168"/>
      <c r="GF13" s="171"/>
      <c r="GG13" s="246">
        <v>11</v>
      </c>
      <c r="GH13" s="232" t="s">
        <v>13</v>
      </c>
      <c r="GI13" s="224" t="s">
        <v>14</v>
      </c>
      <c r="GJ13" s="225" t="s">
        <v>3</v>
      </c>
      <c r="GK13" s="226">
        <v>59.008000000000003</v>
      </c>
      <c r="GL13" s="216"/>
      <c r="GM13" s="263" t="s">
        <v>13</v>
      </c>
      <c r="GN13" s="259" t="s">
        <v>14</v>
      </c>
      <c r="GO13" s="272">
        <f>AVERAGE(S13,)</f>
        <v>34.866</v>
      </c>
      <c r="GP13" s="218">
        <f>AVERAGE(I13,T13,Y13,AU13,AZ13,BR13,)</f>
        <v>59.008142857142857</v>
      </c>
      <c r="GQ13" s="273">
        <f>AVERAGE(J13,Z13,AV13,BA13,BS13,)</f>
        <v>53.903833333333331</v>
      </c>
      <c r="GR13" s="261"/>
      <c r="GS13" s="271"/>
      <c r="GU13" s="113">
        <v>1</v>
      </c>
      <c r="GV13" s="126">
        <v>6</v>
      </c>
      <c r="GW13" s="56">
        <v>5</v>
      </c>
      <c r="GX13" s="56"/>
      <c r="GY13" s="114"/>
    </row>
    <row r="14" spans="1:207" ht="20.25" customHeight="1" x14ac:dyDescent="0.3">
      <c r="A14" s="124" t="s">
        <v>79</v>
      </c>
      <c r="B14" s="124" t="s">
        <v>80</v>
      </c>
      <c r="C14" s="148" t="s">
        <v>81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66"/>
      <c r="O14" s="181">
        <v>64.117999999999995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86">
        <v>72.793999999999997</v>
      </c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47"/>
      <c r="AM14" s="147"/>
      <c r="AN14" s="147"/>
      <c r="AO14" s="147"/>
      <c r="AP14" s="147"/>
      <c r="AQ14" s="180">
        <v>65</v>
      </c>
      <c r="AR14" s="247">
        <v>61.103000000000002</v>
      </c>
      <c r="AS14" s="147"/>
      <c r="AT14" s="175"/>
      <c r="AU14" s="149"/>
      <c r="AV14" s="175"/>
      <c r="AW14" s="175"/>
      <c r="AX14" s="175"/>
      <c r="AY14" s="168"/>
      <c r="AZ14" s="168"/>
      <c r="BA14" s="168"/>
      <c r="BB14" s="168"/>
      <c r="BC14" s="168"/>
      <c r="BD14" s="168"/>
      <c r="BE14" s="168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47"/>
      <c r="BS14" s="147"/>
      <c r="BT14" s="147"/>
      <c r="BU14" s="168"/>
      <c r="BV14" s="168"/>
      <c r="BW14" s="168"/>
      <c r="BX14" s="168"/>
      <c r="BY14" s="168"/>
      <c r="BZ14" s="168"/>
      <c r="CA14" s="168"/>
      <c r="CB14" s="168"/>
      <c r="CC14" s="171"/>
      <c r="CD14" s="171"/>
      <c r="CE14" s="183">
        <v>62.353000000000002</v>
      </c>
      <c r="CF14" s="168"/>
      <c r="CG14" s="168"/>
      <c r="CH14" s="168"/>
      <c r="CI14" s="171"/>
      <c r="CJ14" s="171"/>
      <c r="CK14" s="171"/>
      <c r="CL14" s="171"/>
      <c r="CM14" s="147"/>
      <c r="CN14" s="172"/>
      <c r="CO14" s="172"/>
      <c r="CP14" s="147"/>
      <c r="CQ14" s="171"/>
      <c r="CR14" s="171"/>
      <c r="CS14" s="171"/>
      <c r="CT14" s="168"/>
      <c r="CU14" s="168"/>
      <c r="CV14" s="168"/>
      <c r="CW14" s="171"/>
      <c r="CX14" s="171"/>
      <c r="CY14" s="171"/>
      <c r="CZ14" s="171"/>
      <c r="DA14" s="171"/>
      <c r="DB14" s="168"/>
      <c r="DC14" s="197">
        <v>65.709999999999994</v>
      </c>
      <c r="DD14" s="168"/>
      <c r="DE14" s="168"/>
      <c r="DF14" s="168"/>
      <c r="DG14" s="168"/>
      <c r="DH14" s="168"/>
      <c r="DI14" s="168"/>
      <c r="DJ14" s="168"/>
      <c r="DK14" s="168"/>
      <c r="DL14" s="168"/>
      <c r="DM14" s="183">
        <v>61.71</v>
      </c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201">
        <v>65.143000000000001</v>
      </c>
      <c r="EH14" s="168"/>
      <c r="EI14" s="168"/>
      <c r="EJ14" s="168"/>
      <c r="EK14" s="168"/>
      <c r="EL14" s="168"/>
      <c r="EM14" s="168"/>
      <c r="EN14" s="192">
        <v>64.14</v>
      </c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97">
        <v>65.27</v>
      </c>
      <c r="FE14" s="172"/>
      <c r="FF14" s="172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97">
        <v>64.643000000000001</v>
      </c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71"/>
      <c r="GG14" s="246">
        <v>15</v>
      </c>
      <c r="GH14" s="232" t="s">
        <v>18</v>
      </c>
      <c r="GI14" s="224" t="s">
        <v>21</v>
      </c>
      <c r="GJ14" s="225" t="s">
        <v>2</v>
      </c>
      <c r="GK14" s="230">
        <v>66.843000000000004</v>
      </c>
      <c r="GL14" s="217"/>
      <c r="GM14" s="274" t="s">
        <v>79</v>
      </c>
      <c r="GN14" s="275" t="s">
        <v>80</v>
      </c>
      <c r="GO14" s="276">
        <f>AVERAGE(AQ14,)</f>
        <v>32.5</v>
      </c>
      <c r="GP14" s="277">
        <f>AVERAGE(O14,Y14,AR14,CE14,DC14,DM14,EG14,EN14,FD14,FT14,)</f>
        <v>58.816727272727263</v>
      </c>
      <c r="GQ14" s="261"/>
      <c r="GR14" s="261"/>
      <c r="GS14" s="271"/>
      <c r="GU14" s="113">
        <v>1</v>
      </c>
      <c r="GV14" s="122">
        <v>10</v>
      </c>
      <c r="GW14" s="56">
        <v>4</v>
      </c>
      <c r="GX14" s="56"/>
      <c r="GY14" s="114"/>
    </row>
    <row r="15" spans="1:207" ht="20.25" customHeight="1" x14ac:dyDescent="0.3">
      <c r="A15" s="149" t="s">
        <v>138</v>
      </c>
      <c r="B15" s="148" t="s">
        <v>139</v>
      </c>
      <c r="C15" s="147" t="s">
        <v>174</v>
      </c>
      <c r="D15" s="147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92">
        <v>76.25</v>
      </c>
      <c r="AZ15" s="168"/>
      <c r="BA15" s="168"/>
      <c r="BB15" s="168"/>
      <c r="BC15" s="168"/>
      <c r="BD15" s="168"/>
      <c r="BE15" s="168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2"/>
      <c r="BS15" s="149"/>
      <c r="BT15" s="149"/>
      <c r="BU15" s="168"/>
      <c r="BV15" s="168"/>
      <c r="BW15" s="168"/>
      <c r="BX15" s="168"/>
      <c r="BY15" s="168"/>
      <c r="BZ15" s="168"/>
      <c r="CA15" s="168"/>
      <c r="CB15" s="171"/>
      <c r="CC15" s="171"/>
      <c r="CD15" s="171"/>
      <c r="CE15" s="168"/>
      <c r="CF15" s="168"/>
      <c r="CG15" s="168"/>
      <c r="CH15" s="168"/>
      <c r="CI15" s="171"/>
      <c r="CJ15" s="171"/>
      <c r="CK15" s="171"/>
      <c r="CL15" s="171"/>
      <c r="CM15" s="149"/>
      <c r="CN15" s="149"/>
      <c r="CO15" s="149"/>
      <c r="CP15" s="149"/>
      <c r="CQ15" s="171"/>
      <c r="CR15" s="171"/>
      <c r="CS15" s="171"/>
      <c r="CT15" s="168"/>
      <c r="CU15" s="168"/>
      <c r="CV15" s="168"/>
      <c r="CW15" s="171"/>
      <c r="CX15" s="171"/>
      <c r="CY15" s="171"/>
      <c r="CZ15" s="171"/>
      <c r="DA15" s="171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95" t="s">
        <v>266</v>
      </c>
      <c r="DQ15" s="195">
        <v>66.838235294</v>
      </c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72"/>
      <c r="EE15" s="172"/>
      <c r="EF15" s="202">
        <v>69.195999999999998</v>
      </c>
      <c r="EG15" s="197">
        <v>66.786000000000001</v>
      </c>
      <c r="EH15" s="168"/>
      <c r="EI15" s="168"/>
      <c r="EJ15" s="168"/>
      <c r="EK15" s="172"/>
      <c r="EL15" s="172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72"/>
      <c r="EZ15" s="172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72"/>
      <c r="GB15" s="172"/>
      <c r="GC15" s="168"/>
      <c r="GD15" s="168"/>
      <c r="GE15" s="168"/>
      <c r="GF15" s="171"/>
      <c r="GG15" s="246">
        <v>5</v>
      </c>
      <c r="GH15" s="211"/>
      <c r="GI15" s="211"/>
      <c r="GJ15" s="211"/>
      <c r="GK15" s="211"/>
      <c r="GL15" s="213"/>
      <c r="GM15" s="278" t="s">
        <v>138</v>
      </c>
      <c r="GN15" s="279" t="s">
        <v>139</v>
      </c>
      <c r="GO15" s="280">
        <f>AVERAGE(AY15,DP15,EF15,)</f>
        <v>48.481999999999999</v>
      </c>
      <c r="GP15" s="281">
        <f>AVERAGE(DQ15,EG15,)</f>
        <v>44.54141176466667</v>
      </c>
      <c r="GQ15" s="261"/>
      <c r="GR15" s="261"/>
      <c r="GS15" s="271"/>
      <c r="GU15" s="113">
        <v>3</v>
      </c>
      <c r="GV15" s="56">
        <v>2</v>
      </c>
      <c r="GW15" s="56"/>
      <c r="GX15" s="56"/>
      <c r="GY15" s="114"/>
    </row>
    <row r="16" spans="1:207" ht="20.25" customHeight="1" x14ac:dyDescent="0.3">
      <c r="A16" s="124" t="s">
        <v>12</v>
      </c>
      <c r="B16" s="124" t="s">
        <v>25</v>
      </c>
      <c r="C16" s="124" t="s">
        <v>30</v>
      </c>
      <c r="D16" s="147"/>
      <c r="E16" s="147"/>
      <c r="F16" s="147"/>
      <c r="G16" s="147"/>
      <c r="H16" s="180">
        <v>66.516999999999996</v>
      </c>
      <c r="I16" s="180">
        <v>65</v>
      </c>
      <c r="J16" s="147"/>
      <c r="K16" s="147"/>
      <c r="L16" s="147"/>
      <c r="M16" s="147"/>
      <c r="N16" s="182">
        <v>65.89</v>
      </c>
      <c r="O16" s="183">
        <v>63.676000000000002</v>
      </c>
      <c r="P16" s="149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49"/>
      <c r="AI16" s="149"/>
      <c r="AJ16" s="149"/>
      <c r="AK16" s="166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68"/>
      <c r="AZ16" s="168"/>
      <c r="BA16" s="168"/>
      <c r="BB16" s="168"/>
      <c r="BC16" s="168"/>
      <c r="BD16" s="172"/>
      <c r="BE16" s="168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2"/>
      <c r="BS16" s="147"/>
      <c r="BT16" s="147"/>
      <c r="BU16" s="183">
        <v>69.554000000000002</v>
      </c>
      <c r="BV16" s="183">
        <v>64.337999999999994</v>
      </c>
      <c r="BW16" s="168"/>
      <c r="BX16" s="168"/>
      <c r="BY16" s="168"/>
      <c r="BZ16" s="172"/>
      <c r="CA16" s="168"/>
      <c r="CB16" s="171"/>
      <c r="CC16" s="195">
        <v>68.392857143000001</v>
      </c>
      <c r="CD16" s="195">
        <v>64.428571429000002</v>
      </c>
      <c r="CE16" s="168"/>
      <c r="CF16" s="168"/>
      <c r="CG16" s="172"/>
      <c r="CH16" s="172"/>
      <c r="CI16" s="171"/>
      <c r="CJ16" s="171"/>
      <c r="CK16" s="171"/>
      <c r="CL16" s="171"/>
      <c r="CM16" s="147"/>
      <c r="CN16" s="147"/>
      <c r="CO16" s="147"/>
      <c r="CP16" s="147"/>
      <c r="CQ16" s="171"/>
      <c r="CR16" s="171"/>
      <c r="CS16" s="171"/>
      <c r="CT16" s="168"/>
      <c r="CU16" s="168"/>
      <c r="CV16" s="168"/>
      <c r="CW16" s="171"/>
      <c r="CX16" s="171"/>
      <c r="CY16" s="171"/>
      <c r="CZ16" s="171"/>
      <c r="DA16" s="171"/>
      <c r="DB16" s="168"/>
      <c r="DC16" s="168"/>
      <c r="DD16" s="168"/>
      <c r="DE16" s="168"/>
      <c r="DF16" s="168"/>
      <c r="DG16" s="168"/>
      <c r="DH16" s="168"/>
      <c r="DI16" s="168"/>
      <c r="DJ16" s="172"/>
      <c r="DK16" s="172"/>
      <c r="DL16" s="168"/>
      <c r="DM16" s="168"/>
      <c r="DN16" s="168"/>
      <c r="DO16" s="168"/>
      <c r="DP16" s="168"/>
      <c r="DQ16" s="168"/>
      <c r="DR16" s="168"/>
      <c r="DS16" s="168"/>
      <c r="DT16" s="168"/>
      <c r="DU16" s="172"/>
      <c r="DV16" s="168"/>
      <c r="DW16" s="168"/>
      <c r="DX16" s="168"/>
      <c r="DY16" s="168"/>
      <c r="DZ16" s="168"/>
      <c r="EA16" s="168"/>
      <c r="EB16" s="168"/>
      <c r="EC16" s="168"/>
      <c r="ED16" s="172"/>
      <c r="EE16" s="172"/>
      <c r="EF16" s="197">
        <v>61.429000000000002</v>
      </c>
      <c r="EG16" s="168"/>
      <c r="EH16" s="168"/>
      <c r="EI16" s="168"/>
      <c r="EJ16" s="168"/>
      <c r="EK16" s="172"/>
      <c r="EL16" s="172"/>
      <c r="EM16" s="168"/>
      <c r="EN16" s="168"/>
      <c r="EO16" s="168"/>
      <c r="EP16" s="168"/>
      <c r="EQ16" s="168"/>
      <c r="ER16" s="172"/>
      <c r="ES16" s="172"/>
      <c r="ET16" s="168"/>
      <c r="EU16" s="168"/>
      <c r="EV16" s="168"/>
      <c r="EW16" s="168"/>
      <c r="EX16" s="168"/>
      <c r="EY16" s="172"/>
      <c r="EZ16" s="172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72"/>
      <c r="FS16" s="168"/>
      <c r="FT16" s="168"/>
      <c r="FU16" s="168"/>
      <c r="FV16" s="168"/>
      <c r="FW16" s="168"/>
      <c r="FX16" s="168"/>
      <c r="FY16" s="168"/>
      <c r="FZ16" s="168"/>
      <c r="GA16" s="172"/>
      <c r="GB16" s="172"/>
      <c r="GC16" s="168"/>
      <c r="GD16" s="168"/>
      <c r="GE16" s="168"/>
      <c r="GF16" s="171"/>
      <c r="GG16" s="246">
        <v>9</v>
      </c>
      <c r="GH16" s="211"/>
      <c r="GI16" s="211"/>
      <c r="GJ16" s="211"/>
      <c r="GK16" s="211"/>
      <c r="GL16" s="213"/>
      <c r="GM16" s="274" t="s">
        <v>12</v>
      </c>
      <c r="GN16" s="275" t="s">
        <v>25</v>
      </c>
      <c r="GO16" s="282">
        <f>AVERAGE(H16,N16,BU16,CC16,EF16,)</f>
        <v>55.297142857166669</v>
      </c>
      <c r="GP16" s="283">
        <f>AVERAGE(I16,O16,BV16,CD16,)</f>
        <v>51.488514285800001</v>
      </c>
      <c r="GQ16" s="261"/>
      <c r="GR16" s="261"/>
      <c r="GS16" s="271"/>
      <c r="GU16" s="223">
        <v>5</v>
      </c>
      <c r="GV16" s="56">
        <v>4</v>
      </c>
      <c r="GW16" s="56"/>
      <c r="GX16" s="56"/>
      <c r="GY16" s="114"/>
    </row>
    <row r="17" spans="1:357" ht="20.25" customHeight="1" x14ac:dyDescent="0.3">
      <c r="A17" s="149" t="s">
        <v>59</v>
      </c>
      <c r="B17" s="148" t="s">
        <v>149</v>
      </c>
      <c r="C17" s="147" t="s">
        <v>150</v>
      </c>
      <c r="D17" s="147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68"/>
      <c r="AZ17" s="168"/>
      <c r="BA17" s="191">
        <v>65</v>
      </c>
      <c r="BB17" s="168"/>
      <c r="BC17" s="168"/>
      <c r="BD17" s="168"/>
      <c r="BE17" s="168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2"/>
      <c r="BS17" s="149"/>
      <c r="BT17" s="149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71"/>
      <c r="CF17" s="168"/>
      <c r="CG17" s="168"/>
      <c r="CH17" s="168"/>
      <c r="CI17" s="168"/>
      <c r="CJ17" s="168"/>
      <c r="CK17" s="168"/>
      <c r="CL17" s="168"/>
      <c r="CM17" s="149"/>
      <c r="CN17" s="149"/>
      <c r="CO17" s="149"/>
      <c r="CP17" s="149"/>
      <c r="CQ17" s="171"/>
      <c r="CR17" s="171"/>
      <c r="CS17" s="171"/>
      <c r="CT17" s="168"/>
      <c r="CU17" s="168"/>
      <c r="CV17" s="168"/>
      <c r="CW17" s="171"/>
      <c r="CX17" s="171"/>
      <c r="CY17" s="196">
        <v>67.361000000000004</v>
      </c>
      <c r="CZ17" s="171"/>
      <c r="DA17" s="171"/>
      <c r="DB17" s="168"/>
      <c r="DC17" s="171"/>
      <c r="DD17" s="168"/>
      <c r="DE17" s="168"/>
      <c r="DF17" s="168"/>
      <c r="DG17" s="168"/>
      <c r="DH17" s="168"/>
      <c r="DI17" s="168"/>
      <c r="DJ17" s="168"/>
      <c r="DK17" s="168"/>
      <c r="DL17" s="168"/>
      <c r="DM17" s="171"/>
      <c r="DN17" s="196">
        <v>65.305000000000007</v>
      </c>
      <c r="DO17" s="168"/>
      <c r="DP17" s="168"/>
      <c r="DQ17" s="168"/>
      <c r="DR17" s="196">
        <v>64.816999999999993</v>
      </c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72"/>
      <c r="EE17" s="172"/>
      <c r="EF17" s="200"/>
      <c r="EG17" s="168"/>
      <c r="EH17" s="203">
        <v>66.037000000000006</v>
      </c>
      <c r="EI17" s="168"/>
      <c r="EJ17" s="168"/>
      <c r="EK17" s="172"/>
      <c r="EL17" s="172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72"/>
      <c r="EZ17" s="172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72"/>
      <c r="GB17" s="172"/>
      <c r="GC17" s="168"/>
      <c r="GD17" s="168"/>
      <c r="GE17" s="168"/>
      <c r="GF17" s="171"/>
      <c r="GG17" s="246">
        <v>5</v>
      </c>
      <c r="GH17" s="211"/>
      <c r="GI17" s="211"/>
      <c r="GJ17" s="211"/>
      <c r="GK17" s="211"/>
      <c r="GL17" s="213"/>
      <c r="GM17" s="284" t="s">
        <v>59</v>
      </c>
      <c r="GN17" s="285" t="s">
        <v>149</v>
      </c>
      <c r="GO17" s="260"/>
      <c r="GP17" s="261"/>
      <c r="GQ17" s="286">
        <f>AVERAGE(BA17,CY17,DN17,DR17,EH17,)</f>
        <v>54.75333333333333</v>
      </c>
      <c r="GR17" s="261"/>
      <c r="GS17" s="271"/>
      <c r="GU17" s="113"/>
      <c r="GV17" s="56"/>
      <c r="GW17" s="56">
        <v>5</v>
      </c>
      <c r="GX17" s="56"/>
      <c r="GY17" s="114"/>
    </row>
    <row r="18" spans="1:357" ht="15" customHeight="1" x14ac:dyDescent="0.3">
      <c r="A18" s="147" t="s">
        <v>63</v>
      </c>
      <c r="B18" s="124" t="s">
        <v>64</v>
      </c>
      <c r="C18" s="147" t="s">
        <v>65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83">
        <v>71.963999999999999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80">
        <v>68.929000000000002</v>
      </c>
      <c r="AH18" s="180">
        <v>63.161999999999999</v>
      </c>
      <c r="AI18" s="166"/>
      <c r="AJ18" s="166"/>
      <c r="AK18" s="166"/>
      <c r="AL18" s="147"/>
      <c r="AM18" s="147"/>
      <c r="AN18" s="147"/>
      <c r="AO18" s="147"/>
      <c r="AP18" s="147"/>
      <c r="AQ18" s="147"/>
      <c r="AR18" s="147"/>
      <c r="AS18" s="147"/>
      <c r="AT18" s="149"/>
      <c r="AU18" s="149"/>
      <c r="AV18" s="149"/>
      <c r="AW18" s="149"/>
      <c r="AX18" s="149"/>
      <c r="AY18" s="168"/>
      <c r="AZ18" s="168"/>
      <c r="BA18" s="168"/>
      <c r="BB18" s="168"/>
      <c r="BC18" s="168"/>
      <c r="BD18" s="168"/>
      <c r="BE18" s="168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4"/>
      <c r="BR18" s="172"/>
      <c r="BS18" s="147"/>
      <c r="BT18" s="147"/>
      <c r="BU18" s="168"/>
      <c r="BV18" s="168"/>
      <c r="BW18" s="168"/>
      <c r="BX18" s="168"/>
      <c r="BY18" s="168"/>
      <c r="BZ18" s="168"/>
      <c r="CA18" s="168"/>
      <c r="CB18" s="171"/>
      <c r="CC18" s="171"/>
      <c r="CD18" s="171"/>
      <c r="CE18" s="168"/>
      <c r="CF18" s="168"/>
      <c r="CG18" s="168"/>
      <c r="CH18" s="168"/>
      <c r="CI18" s="171"/>
      <c r="CJ18" s="171"/>
      <c r="CK18" s="171"/>
      <c r="CL18" s="171"/>
      <c r="CM18" s="147"/>
      <c r="CN18" s="147"/>
      <c r="CO18" s="147"/>
      <c r="CP18" s="147"/>
      <c r="CQ18" s="171"/>
      <c r="CR18" s="171"/>
      <c r="CS18" s="171"/>
      <c r="CT18" s="168"/>
      <c r="CU18" s="168"/>
      <c r="CV18" s="168"/>
      <c r="CW18" s="171"/>
      <c r="CX18" s="171"/>
      <c r="CY18" s="171"/>
      <c r="CZ18" s="171"/>
      <c r="DA18" s="171"/>
      <c r="DB18" s="198">
        <v>70.8</v>
      </c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97">
        <v>64.856999999999999</v>
      </c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71"/>
      <c r="GG18" s="246">
        <v>5</v>
      </c>
      <c r="GH18" s="211"/>
      <c r="GI18" s="211"/>
      <c r="GJ18" s="211"/>
      <c r="GK18" s="211"/>
      <c r="GL18" s="213"/>
      <c r="GM18" s="287" t="s">
        <v>63</v>
      </c>
      <c r="GN18" s="288" t="s">
        <v>64</v>
      </c>
      <c r="GO18" s="282">
        <f>AVERAGE(N18,AG18,DB18,)</f>
        <v>52.923249999999996</v>
      </c>
      <c r="GP18" s="289">
        <f>AVERAGE(AH18,EG18,)</f>
        <v>42.673000000000002</v>
      </c>
      <c r="GQ18" s="261"/>
      <c r="GR18" s="261"/>
      <c r="GS18" s="271"/>
      <c r="GU18" s="113">
        <v>3</v>
      </c>
      <c r="GV18" s="56">
        <v>2</v>
      </c>
      <c r="GW18" s="74"/>
      <c r="GX18" s="74"/>
      <c r="GY18" s="129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</row>
    <row r="19" spans="1:357" s="68" customFormat="1" ht="15.75" customHeight="1" thickBot="1" x14ac:dyDescent="0.35">
      <c r="A19" s="149" t="s">
        <v>44</v>
      </c>
      <c r="B19" s="149" t="s">
        <v>45</v>
      </c>
      <c r="C19" s="149" t="s">
        <v>35</v>
      </c>
      <c r="D19" s="180">
        <v>63.523000000000003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83">
        <v>62.320999999999998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88">
        <v>66.400000000000006</v>
      </c>
      <c r="Y19" s="184">
        <v>66.78</v>
      </c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68"/>
      <c r="AZ19" s="168"/>
      <c r="BA19" s="168"/>
      <c r="BB19" s="168"/>
      <c r="BC19" s="168"/>
      <c r="BD19" s="168"/>
      <c r="BE19" s="168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2"/>
      <c r="BS19" s="149"/>
      <c r="BT19" s="149"/>
      <c r="BU19" s="168"/>
      <c r="BV19" s="168"/>
      <c r="BW19" s="168"/>
      <c r="BX19" s="168"/>
      <c r="BY19" s="168"/>
      <c r="BZ19" s="168"/>
      <c r="CA19" s="168"/>
      <c r="CB19" s="171"/>
      <c r="CC19" s="171"/>
      <c r="CD19" s="171"/>
      <c r="CE19" s="168"/>
      <c r="CF19" s="168"/>
      <c r="CG19" s="168"/>
      <c r="CH19" s="168"/>
      <c r="CI19" s="171"/>
      <c r="CJ19" s="171"/>
      <c r="CK19" s="171"/>
      <c r="CL19" s="171"/>
      <c r="CM19" s="149"/>
      <c r="CN19" s="149"/>
      <c r="CO19" s="149"/>
      <c r="CP19" s="149"/>
      <c r="CQ19" s="171"/>
      <c r="CR19" s="171"/>
      <c r="CS19" s="171"/>
      <c r="CT19" s="168"/>
      <c r="CU19" s="168"/>
      <c r="CV19" s="168"/>
      <c r="CW19" s="171"/>
      <c r="CX19" s="171"/>
      <c r="CY19" s="171"/>
      <c r="CZ19" s="171"/>
      <c r="DA19" s="171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72"/>
      <c r="EE19" s="172"/>
      <c r="EF19" s="204">
        <v>67.679000000000002</v>
      </c>
      <c r="EG19" s="204">
        <v>66.786000000000001</v>
      </c>
      <c r="EH19" s="168"/>
      <c r="EI19" s="168"/>
      <c r="EJ19" s="168"/>
      <c r="EK19" s="172"/>
      <c r="EL19" s="172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72"/>
      <c r="EZ19" s="172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72"/>
      <c r="GB19" s="172"/>
      <c r="GC19" s="168"/>
      <c r="GD19" s="168"/>
      <c r="GE19" s="168"/>
      <c r="GF19" s="171"/>
      <c r="GG19" s="246">
        <v>6</v>
      </c>
      <c r="GH19" s="211"/>
      <c r="GI19" s="211"/>
      <c r="GJ19" s="211"/>
      <c r="GK19" s="211"/>
      <c r="GL19" s="213"/>
      <c r="GM19" s="284" t="s">
        <v>44</v>
      </c>
      <c r="GN19" s="290" t="s">
        <v>45</v>
      </c>
      <c r="GO19" s="291">
        <f>AVERAGE(D19,N19,X19,EF19,)</f>
        <v>51.9846</v>
      </c>
      <c r="GP19" s="292">
        <f>AVERAGE(Y19,EG19,)</f>
        <v>44.521999999999998</v>
      </c>
      <c r="GQ19" s="292"/>
      <c r="GR19" s="292"/>
      <c r="GS19" s="293"/>
      <c r="GT19" s="133"/>
      <c r="GU19" s="130">
        <v>4</v>
      </c>
      <c r="GV19" s="122">
        <v>2</v>
      </c>
      <c r="GW19" s="121"/>
      <c r="GX19" s="121"/>
      <c r="GY19" s="131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  <c r="IR19" s="123"/>
      <c r="IS19" s="123"/>
      <c r="IT19" s="123"/>
      <c r="IU19" s="123"/>
      <c r="IV19" s="123"/>
      <c r="IW19" s="123"/>
      <c r="IX19" s="123"/>
      <c r="IY19" s="123"/>
      <c r="IZ19" s="123"/>
      <c r="JA19" s="123"/>
      <c r="JB19" s="123"/>
      <c r="JC19" s="123"/>
      <c r="JD19" s="123"/>
      <c r="JE19" s="123"/>
      <c r="JF19" s="123"/>
      <c r="JG19" s="123"/>
      <c r="JH19" s="123"/>
      <c r="JI19" s="123"/>
      <c r="JJ19" s="123"/>
      <c r="JK19" s="123"/>
      <c r="JL19" s="123"/>
      <c r="JM19" s="123"/>
      <c r="JN19" s="123"/>
      <c r="JO19" s="123"/>
      <c r="JP19" s="123"/>
      <c r="JQ19" s="123"/>
      <c r="JR19" s="123"/>
      <c r="JS19" s="123"/>
      <c r="JT19" s="123"/>
      <c r="JU19" s="123"/>
      <c r="JV19" s="123"/>
      <c r="JW19" s="123"/>
      <c r="JX19" s="123"/>
      <c r="JY19" s="123"/>
      <c r="JZ19" s="123"/>
      <c r="KA19" s="123"/>
      <c r="KB19" s="123"/>
      <c r="KC19" s="123"/>
      <c r="KD19" s="123"/>
      <c r="KE19" s="123"/>
      <c r="KF19" s="123"/>
      <c r="KG19" s="123"/>
      <c r="KH19" s="123"/>
      <c r="KI19" s="123"/>
      <c r="KJ19" s="123"/>
      <c r="KK19" s="123"/>
      <c r="KL19" s="123"/>
      <c r="KM19" s="123"/>
      <c r="KN19" s="123"/>
      <c r="KO19" s="123"/>
      <c r="KP19" s="123"/>
      <c r="KQ19" s="123"/>
      <c r="KR19" s="123"/>
      <c r="KS19" s="123"/>
      <c r="KT19" s="123"/>
      <c r="KU19" s="123"/>
      <c r="KV19" s="123"/>
      <c r="KW19" s="123"/>
      <c r="KX19" s="123"/>
      <c r="KY19" s="123"/>
      <c r="KZ19" s="123"/>
      <c r="LA19" s="123"/>
      <c r="LB19" s="123"/>
      <c r="LC19" s="123"/>
      <c r="LD19" s="123"/>
      <c r="LE19" s="123"/>
      <c r="LF19" s="123"/>
      <c r="LG19" s="123"/>
      <c r="LH19" s="123"/>
      <c r="LI19" s="123"/>
      <c r="LJ19" s="123"/>
      <c r="LK19" s="123"/>
      <c r="LL19" s="123"/>
      <c r="LM19" s="123"/>
      <c r="LN19" s="123"/>
      <c r="LO19" s="123"/>
      <c r="LP19" s="123"/>
      <c r="LQ19" s="123"/>
      <c r="LR19" s="123"/>
      <c r="LS19" s="123"/>
      <c r="LT19" s="123"/>
      <c r="LU19" s="123"/>
      <c r="LV19" s="123"/>
      <c r="LW19" s="123"/>
      <c r="LX19" s="123"/>
      <c r="LY19" s="123"/>
      <c r="LZ19" s="123"/>
      <c r="MA19" s="123"/>
      <c r="MB19" s="123"/>
      <c r="MC19" s="123"/>
      <c r="MD19" s="123"/>
      <c r="ME19" s="123"/>
      <c r="MF19" s="123"/>
      <c r="MG19" s="123"/>
      <c r="MH19" s="123"/>
      <c r="MI19" s="123"/>
      <c r="MJ19" s="123"/>
      <c r="MK19" s="123"/>
      <c r="ML19" s="123"/>
      <c r="MM19" s="123"/>
      <c r="MN19" s="123"/>
      <c r="MO19" s="123"/>
      <c r="MP19" s="123"/>
      <c r="MQ19" s="123"/>
      <c r="MR19" s="123"/>
      <c r="MS19" s="123"/>
    </row>
    <row r="20" spans="1:357" ht="15.75" customHeight="1" thickBot="1" x14ac:dyDescent="0.35">
      <c r="A20" s="124" t="s">
        <v>18</v>
      </c>
      <c r="B20" s="124" t="s">
        <v>21</v>
      </c>
      <c r="C20" s="124" t="s">
        <v>22</v>
      </c>
      <c r="D20" s="147"/>
      <c r="E20" s="147"/>
      <c r="F20" s="147"/>
      <c r="G20" s="147"/>
      <c r="H20" s="180">
        <v>72.599999999999994</v>
      </c>
      <c r="I20" s="147"/>
      <c r="J20" s="147"/>
      <c r="K20" s="147"/>
      <c r="L20" s="167"/>
      <c r="M20" s="167"/>
      <c r="N20" s="178"/>
      <c r="O20" s="149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49"/>
      <c r="AE20" s="149"/>
      <c r="AF20" s="166"/>
      <c r="AG20" s="149"/>
      <c r="AH20" s="149"/>
      <c r="AI20" s="149"/>
      <c r="AJ20" s="149"/>
      <c r="AK20" s="166"/>
      <c r="AL20" s="247">
        <v>65.599999999999994</v>
      </c>
      <c r="AM20" s="166"/>
      <c r="AN20" s="166"/>
      <c r="AO20" s="247">
        <v>66.516999999999996</v>
      </c>
      <c r="AP20" s="166"/>
      <c r="AQ20" s="166"/>
      <c r="AR20" s="166"/>
      <c r="AS20" s="166"/>
      <c r="AT20" s="147"/>
      <c r="AU20" s="147"/>
      <c r="AV20" s="147"/>
      <c r="AW20" s="147"/>
      <c r="AX20" s="147"/>
      <c r="AY20" s="168"/>
      <c r="AZ20" s="168"/>
      <c r="BA20" s="168"/>
      <c r="BB20" s="168"/>
      <c r="BC20" s="168"/>
      <c r="BD20" s="168"/>
      <c r="BE20" s="168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2"/>
      <c r="BS20" s="172"/>
      <c r="BT20" s="166"/>
      <c r="BU20" s="183">
        <v>68.570999999999998</v>
      </c>
      <c r="BV20" s="193">
        <v>63.603000000000002</v>
      </c>
      <c r="BW20" s="168"/>
      <c r="BX20" s="168"/>
      <c r="BY20" s="168"/>
      <c r="BZ20" s="168"/>
      <c r="CA20" s="168"/>
      <c r="CB20" s="171"/>
      <c r="CC20" s="171"/>
      <c r="CD20" s="171"/>
      <c r="CE20" s="168"/>
      <c r="CF20" s="168"/>
      <c r="CG20" s="168"/>
      <c r="CH20" s="168"/>
      <c r="CI20" s="171"/>
      <c r="CJ20" s="171"/>
      <c r="CK20" s="171"/>
      <c r="CL20" s="171"/>
      <c r="CM20" s="166"/>
      <c r="CN20" s="166"/>
      <c r="CO20" s="166"/>
      <c r="CP20" s="166"/>
      <c r="CQ20" s="171"/>
      <c r="CR20" s="171"/>
      <c r="CS20" s="171"/>
      <c r="CT20" s="168"/>
      <c r="CU20" s="168"/>
      <c r="CV20" s="168"/>
      <c r="CW20" s="171"/>
      <c r="CX20" s="171"/>
      <c r="CY20" s="171"/>
      <c r="CZ20" s="171"/>
      <c r="DA20" s="171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72"/>
      <c r="DN20" s="172"/>
      <c r="DO20" s="168"/>
      <c r="DP20" s="168"/>
      <c r="DQ20" s="172"/>
      <c r="DR20" s="172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72"/>
      <c r="EH20" s="172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299">
        <v>60.179000000000002</v>
      </c>
      <c r="FI20" s="172"/>
      <c r="FJ20" s="172"/>
      <c r="FK20" s="168"/>
      <c r="FL20" s="168"/>
      <c r="FM20" s="168"/>
      <c r="FN20" s="168"/>
      <c r="FO20" s="168"/>
      <c r="FP20" s="168"/>
      <c r="FQ20" s="168"/>
      <c r="FR20" s="168"/>
      <c r="FS20" s="168"/>
      <c r="FT20" s="172"/>
      <c r="FU20" s="172"/>
      <c r="FV20" s="168"/>
      <c r="FW20" s="168"/>
      <c r="FX20" s="168"/>
      <c r="FY20" s="168"/>
      <c r="FZ20" s="168"/>
      <c r="GA20" s="168"/>
      <c r="GB20" s="168"/>
      <c r="GC20" s="159">
        <v>67.588999999999999</v>
      </c>
      <c r="GD20" s="168"/>
      <c r="GE20" s="168"/>
      <c r="GF20" s="171"/>
      <c r="GG20" s="246">
        <v>7</v>
      </c>
      <c r="GH20" s="214"/>
      <c r="GI20" s="214"/>
      <c r="GJ20" s="214"/>
      <c r="GK20" s="214"/>
      <c r="GL20" s="215"/>
      <c r="GM20" s="294" t="s">
        <v>18</v>
      </c>
      <c r="GN20" s="295" t="s">
        <v>21</v>
      </c>
      <c r="GO20" s="218">
        <f>AVERAGE(H20,AL20,AO20,BU20,FH20,GC20)</f>
        <v>66.842666666666659</v>
      </c>
      <c r="GP20" s="296">
        <f>AVERAGE(BV20,)</f>
        <v>31.801500000000001</v>
      </c>
      <c r="GQ20" s="297"/>
      <c r="GR20" s="297"/>
      <c r="GS20" s="298"/>
      <c r="GU20" s="222">
        <v>6</v>
      </c>
      <c r="GV20" s="120">
        <v>1</v>
      </c>
      <c r="GW20" s="118"/>
      <c r="GX20" s="118"/>
      <c r="GY20" s="119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</row>
    <row r="21" spans="1:357" ht="20.25" customHeight="1" x14ac:dyDescent="0.3">
      <c r="A21" s="3" t="s">
        <v>44</v>
      </c>
      <c r="B21" s="3" t="s">
        <v>45</v>
      </c>
      <c r="C21" s="4" t="s">
        <v>173</v>
      </c>
      <c r="D21" s="12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86">
        <v>69.028000000000006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3"/>
      <c r="AU21" s="13"/>
      <c r="AV21" s="13"/>
      <c r="AW21" s="13"/>
      <c r="AX21" s="13"/>
      <c r="AY21" s="40"/>
      <c r="AZ21" s="97">
        <v>71.984999999999999</v>
      </c>
      <c r="BA21" s="97">
        <v>68.313000000000002</v>
      </c>
      <c r="BB21" s="40"/>
      <c r="BC21" s="40"/>
      <c r="BD21" s="40"/>
      <c r="BE21" s="40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1"/>
      <c r="BS21" s="17"/>
      <c r="BT21" s="17"/>
      <c r="BU21" s="40"/>
      <c r="BV21" s="40"/>
      <c r="BW21" s="40"/>
      <c r="BX21" s="40"/>
      <c r="BY21" s="40"/>
      <c r="BZ21" s="40"/>
      <c r="CA21" s="40"/>
      <c r="CB21" s="44"/>
      <c r="CC21" s="44"/>
      <c r="CD21" s="44"/>
      <c r="CE21" s="40"/>
      <c r="CF21" s="40"/>
      <c r="CG21" s="40"/>
      <c r="CH21" s="40"/>
      <c r="CI21" s="44"/>
      <c r="CJ21" s="44"/>
      <c r="CK21" s="44"/>
      <c r="CL21" s="44"/>
      <c r="CM21" s="17"/>
      <c r="CN21" s="17"/>
      <c r="CO21" s="17"/>
      <c r="CP21" s="17"/>
      <c r="CQ21" s="44"/>
      <c r="CR21" s="44"/>
      <c r="CS21" s="44"/>
      <c r="CT21" s="40"/>
      <c r="CU21" s="40"/>
      <c r="CV21" s="40"/>
      <c r="CW21" s="44"/>
      <c r="CX21" s="44"/>
      <c r="CY21" s="44"/>
      <c r="CZ21" s="44"/>
      <c r="DA21" s="44"/>
      <c r="DB21" s="44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1"/>
      <c r="EE21" s="41"/>
      <c r="EF21" s="40"/>
      <c r="EG21" s="40"/>
      <c r="EH21" s="105">
        <v>64.816999999999993</v>
      </c>
      <c r="EI21" s="40"/>
      <c r="EJ21" s="40"/>
      <c r="EK21" s="41"/>
      <c r="EL21" s="41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1"/>
      <c r="EZ21" s="41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1"/>
      <c r="GB21" s="41"/>
      <c r="GC21" s="40"/>
      <c r="GD21" s="40"/>
      <c r="GE21" s="40"/>
      <c r="GF21" s="44"/>
      <c r="GG21" s="248">
        <v>4</v>
      </c>
      <c r="GH21" s="207"/>
      <c r="GI21" s="207"/>
      <c r="GJ21" s="207"/>
      <c r="GK21" s="207"/>
      <c r="GL21" s="207"/>
      <c r="GM21" s="144"/>
      <c r="GN21" s="144"/>
      <c r="GO21" s="125"/>
      <c r="GP21" s="125"/>
      <c r="GQ21" s="125"/>
      <c r="GR21" s="125"/>
      <c r="GS21" s="125"/>
      <c r="GU21" s="125"/>
      <c r="GV21" s="125"/>
      <c r="GW21" s="125"/>
      <c r="GX21" s="125"/>
      <c r="GY21" s="125"/>
    </row>
    <row r="22" spans="1:357" ht="15" customHeight="1" x14ac:dyDescent="0.3">
      <c r="A22" s="53" t="s">
        <v>74</v>
      </c>
      <c r="B22" s="2" t="s">
        <v>146</v>
      </c>
      <c r="C22" s="4" t="s">
        <v>190</v>
      </c>
      <c r="D22" s="12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40"/>
      <c r="AZ22" s="97">
        <v>70.515000000000001</v>
      </c>
      <c r="BA22" s="95">
        <v>63.963000000000001</v>
      </c>
      <c r="BB22" s="40"/>
      <c r="BC22" s="40"/>
      <c r="BD22" s="40"/>
      <c r="BE22" s="40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1"/>
      <c r="BS22" s="17"/>
      <c r="BT22" s="17"/>
      <c r="BU22" s="40"/>
      <c r="BV22" s="40"/>
      <c r="BW22" s="40"/>
      <c r="BX22" s="40"/>
      <c r="BY22" s="40"/>
      <c r="BZ22" s="40"/>
      <c r="CA22" s="40"/>
      <c r="CB22" s="44"/>
      <c r="CC22" s="44"/>
      <c r="CD22" s="44"/>
      <c r="CE22" s="40"/>
      <c r="CF22" s="40"/>
      <c r="CG22" s="40"/>
      <c r="CH22" s="40"/>
      <c r="CI22" s="44"/>
      <c r="CJ22" s="44"/>
      <c r="CK22" s="44"/>
      <c r="CL22" s="44"/>
      <c r="CM22" s="17"/>
      <c r="CN22" s="17"/>
      <c r="CO22" s="17"/>
      <c r="CP22" s="17"/>
      <c r="CQ22" s="44"/>
      <c r="CR22" s="44"/>
      <c r="CS22" s="44"/>
      <c r="CT22" s="40"/>
      <c r="CU22" s="40"/>
      <c r="CV22" s="40"/>
      <c r="CW22" s="44"/>
      <c r="CX22" s="44"/>
      <c r="CY22" s="44"/>
      <c r="CZ22" s="44"/>
      <c r="DA22" s="44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4"/>
      <c r="DO22" s="40"/>
      <c r="DP22" s="40"/>
      <c r="DQ22" s="40"/>
      <c r="DR22" s="44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1"/>
      <c r="EE22" s="41"/>
      <c r="EF22" s="40"/>
      <c r="EG22" s="40"/>
      <c r="EH22" s="101">
        <v>63.11</v>
      </c>
      <c r="EI22" s="40"/>
      <c r="EJ22" s="40"/>
      <c r="EK22" s="41"/>
      <c r="EL22" s="41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1"/>
      <c r="EZ22" s="41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1"/>
      <c r="GB22" s="41"/>
      <c r="GC22" s="40"/>
      <c r="GD22" s="40"/>
      <c r="GE22" s="40"/>
      <c r="GF22" s="44"/>
      <c r="GG22" s="248">
        <v>3</v>
      </c>
      <c r="GH22" s="207"/>
      <c r="GI22" s="207"/>
      <c r="GJ22" s="207"/>
      <c r="GK22" s="207"/>
      <c r="GL22" s="207"/>
      <c r="GU22" s="125"/>
      <c r="GV22" s="125"/>
      <c r="GW22" s="125"/>
      <c r="GX22" s="125"/>
      <c r="GY22" s="125"/>
    </row>
    <row r="23" spans="1:357" ht="15" customHeight="1" x14ac:dyDescent="0.3">
      <c r="A23" s="53" t="s">
        <v>57</v>
      </c>
      <c r="B23" s="46" t="s">
        <v>195</v>
      </c>
      <c r="C23" s="46" t="s">
        <v>196</v>
      </c>
      <c r="D23" s="1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40"/>
      <c r="AZ23" s="40"/>
      <c r="BA23" s="40"/>
      <c r="BB23" s="40"/>
      <c r="BC23" s="40"/>
      <c r="BD23" s="40"/>
      <c r="BE23" s="40"/>
      <c r="BF23" s="42"/>
      <c r="BG23" s="42"/>
      <c r="BH23" s="97">
        <v>67.5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1"/>
      <c r="BS23" s="17"/>
      <c r="BT23" s="17"/>
      <c r="BU23" s="40"/>
      <c r="BV23" s="40"/>
      <c r="BW23" s="40"/>
      <c r="BX23" s="40"/>
      <c r="BY23" s="40"/>
      <c r="BZ23" s="40"/>
      <c r="CA23" s="40"/>
      <c r="CB23" s="44"/>
      <c r="CC23" s="44"/>
      <c r="CD23" s="44"/>
      <c r="CE23" s="40"/>
      <c r="CF23" s="40"/>
      <c r="CG23" s="40"/>
      <c r="CH23" s="40"/>
      <c r="CI23" s="44"/>
      <c r="CJ23" s="44"/>
      <c r="CK23" s="44"/>
      <c r="CL23" s="44"/>
      <c r="CM23" s="17"/>
      <c r="CN23" s="17"/>
      <c r="CO23" s="17"/>
      <c r="CP23" s="17"/>
      <c r="CQ23" s="97">
        <v>65.709999999999994</v>
      </c>
      <c r="CR23" s="44"/>
      <c r="CS23" s="44"/>
      <c r="CT23" s="40"/>
      <c r="CU23" s="40"/>
      <c r="CV23" s="40"/>
      <c r="CW23" s="44"/>
      <c r="CX23" s="44"/>
      <c r="CY23" s="44"/>
      <c r="CZ23" s="44"/>
      <c r="DA23" s="44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93">
        <v>65.357142856999999</v>
      </c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1"/>
      <c r="EE23" s="41"/>
      <c r="EF23" s="40"/>
      <c r="EG23" s="40"/>
      <c r="EH23" s="40"/>
      <c r="EI23" s="40"/>
      <c r="EJ23" s="40"/>
      <c r="EK23" s="41"/>
      <c r="EL23" s="41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1"/>
      <c r="EZ23" s="41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1"/>
      <c r="GB23" s="41"/>
      <c r="GC23" s="40"/>
      <c r="GD23" s="40"/>
      <c r="GE23" s="40"/>
      <c r="GF23" s="44"/>
      <c r="GG23" s="248">
        <v>3</v>
      </c>
      <c r="GH23" s="207"/>
      <c r="GI23" s="207"/>
      <c r="GJ23" s="207"/>
      <c r="GK23" s="207"/>
      <c r="GL23" s="207"/>
      <c r="GU23" s="125"/>
      <c r="GV23" s="125"/>
      <c r="GW23" s="125"/>
      <c r="GX23" s="125"/>
      <c r="GY23" s="125"/>
    </row>
    <row r="24" spans="1:357" ht="15" customHeight="1" x14ac:dyDescent="0.3">
      <c r="A24" s="35" t="s">
        <v>74</v>
      </c>
      <c r="B24" s="35" t="s">
        <v>75</v>
      </c>
      <c r="C24" s="35" t="s">
        <v>76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2"/>
      <c r="AM24" s="12"/>
      <c r="AN24" s="12"/>
      <c r="AO24" s="12"/>
      <c r="AP24" s="12"/>
      <c r="AQ24" s="12"/>
      <c r="AR24" s="12"/>
      <c r="AS24" s="12"/>
      <c r="AT24" s="86">
        <v>68.213999999999999</v>
      </c>
      <c r="AU24" s="12"/>
      <c r="AV24" s="12"/>
      <c r="AW24" s="12"/>
      <c r="AX24" s="12"/>
      <c r="AY24" s="40"/>
      <c r="AZ24" s="40"/>
      <c r="BA24" s="40"/>
      <c r="BB24" s="40"/>
      <c r="BC24" s="40"/>
      <c r="BD24" s="40"/>
      <c r="BE24" s="4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84">
        <v>61.6</v>
      </c>
      <c r="BR24" s="84">
        <v>60</v>
      </c>
      <c r="BS24" s="12"/>
      <c r="BT24" s="12"/>
      <c r="BU24" s="40"/>
      <c r="BV24" s="40"/>
      <c r="BW24" s="40"/>
      <c r="BX24" s="40"/>
      <c r="BY24" s="40"/>
      <c r="BZ24" s="40"/>
      <c r="CA24" s="40"/>
      <c r="CB24" s="44"/>
      <c r="CC24" s="44"/>
      <c r="CD24" s="44"/>
      <c r="CE24" s="40"/>
      <c r="CF24" s="40"/>
      <c r="CG24" s="40"/>
      <c r="CH24" s="40"/>
      <c r="CI24" s="44"/>
      <c r="CJ24" s="44"/>
      <c r="CK24" s="44"/>
      <c r="CL24" s="44"/>
      <c r="CM24" s="12"/>
      <c r="CN24" s="41"/>
      <c r="CO24" s="41"/>
      <c r="CP24" s="12"/>
      <c r="CQ24" s="44"/>
      <c r="CR24" s="44"/>
      <c r="CS24" s="44"/>
      <c r="CT24" s="40"/>
      <c r="CU24" s="40"/>
      <c r="CV24" s="40"/>
      <c r="CW24" s="44"/>
      <c r="CX24" s="44"/>
      <c r="CY24" s="44"/>
      <c r="CZ24" s="44"/>
      <c r="DA24" s="4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97">
        <v>66.429000000000002</v>
      </c>
      <c r="EG24" s="41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4"/>
      <c r="GG24" s="248">
        <v>2</v>
      </c>
      <c r="GH24" s="207"/>
      <c r="GI24" s="207"/>
      <c r="GJ24" s="207"/>
      <c r="GK24" s="207"/>
      <c r="GL24" s="207"/>
      <c r="GS24"/>
      <c r="GT24" s="136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</row>
    <row r="25" spans="1:357" ht="15.75" customHeight="1" x14ac:dyDescent="0.3">
      <c r="A25" s="53" t="s">
        <v>12</v>
      </c>
      <c r="B25" s="2" t="s">
        <v>141</v>
      </c>
      <c r="C25" s="4" t="s">
        <v>140</v>
      </c>
      <c r="D25" s="12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97">
        <v>72.856999999999999</v>
      </c>
      <c r="AZ25" s="95">
        <v>69.070999999999998</v>
      </c>
      <c r="BA25" s="40"/>
      <c r="BB25" s="40"/>
      <c r="BC25" s="40"/>
      <c r="BD25" s="40"/>
      <c r="BE25" s="40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1"/>
      <c r="BS25" s="17"/>
      <c r="BT25" s="17"/>
      <c r="BU25" s="40"/>
      <c r="BV25" s="40"/>
      <c r="BW25" s="40"/>
      <c r="BX25" s="40"/>
      <c r="BY25" s="40"/>
      <c r="BZ25" s="40"/>
      <c r="CA25" s="40"/>
      <c r="CB25" s="44"/>
      <c r="CC25" s="44"/>
      <c r="CD25" s="44"/>
      <c r="CE25" s="55"/>
      <c r="CF25" s="40"/>
      <c r="CG25" s="40"/>
      <c r="CH25" s="40"/>
      <c r="CI25" s="44"/>
      <c r="CJ25" s="44"/>
      <c r="CK25" s="44"/>
      <c r="CL25" s="44"/>
      <c r="CM25" s="17"/>
      <c r="CN25" s="17"/>
      <c r="CO25" s="17"/>
      <c r="CP25" s="17"/>
      <c r="CQ25" s="44"/>
      <c r="CR25" s="44"/>
      <c r="CS25" s="44"/>
      <c r="CT25" s="40"/>
      <c r="CU25" s="40"/>
      <c r="CV25" s="40"/>
      <c r="CW25" s="44"/>
      <c r="CX25" s="44"/>
      <c r="CY25" s="44"/>
      <c r="CZ25" s="44"/>
      <c r="DA25" s="44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1"/>
      <c r="EE25" s="41"/>
      <c r="EF25" s="40"/>
      <c r="EG25" s="40"/>
      <c r="EH25" s="40"/>
      <c r="EI25" s="40"/>
      <c r="EJ25" s="40"/>
      <c r="EK25" s="41"/>
      <c r="EL25" s="41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1"/>
      <c r="EZ25" s="41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1"/>
      <c r="GB25" s="41"/>
      <c r="GC25" s="40"/>
      <c r="GD25" s="40"/>
      <c r="GE25" s="40"/>
      <c r="GF25" s="44"/>
      <c r="GG25" s="248">
        <v>2</v>
      </c>
      <c r="GH25" s="207"/>
      <c r="GI25" s="207"/>
      <c r="GJ25" s="207"/>
      <c r="GK25" s="207"/>
      <c r="GL25" s="207"/>
      <c r="GS25"/>
      <c r="GT25" s="136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</row>
    <row r="26" spans="1:357" ht="15" customHeight="1" thickBot="1" x14ac:dyDescent="0.35">
      <c r="A26" s="53" t="s">
        <v>155</v>
      </c>
      <c r="B26" s="2" t="s">
        <v>156</v>
      </c>
      <c r="C26" s="4" t="s">
        <v>157</v>
      </c>
      <c r="D26" s="25"/>
      <c r="E26" s="31"/>
      <c r="F26" s="31"/>
      <c r="G26" s="31"/>
      <c r="H26" s="31"/>
      <c r="I26" s="31"/>
      <c r="J26" s="31"/>
      <c r="K26" s="31"/>
      <c r="L26" s="31"/>
      <c r="M26" s="31"/>
      <c r="N26" s="1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17"/>
      <c r="AH26" s="17"/>
      <c r="AI26" s="17"/>
      <c r="AJ26" s="17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95">
        <v>62.161999999999999</v>
      </c>
      <c r="AX26" s="31"/>
      <c r="AY26" s="40"/>
      <c r="AZ26" s="40"/>
      <c r="BA26" s="40"/>
      <c r="BB26" s="95">
        <v>62.756</v>
      </c>
      <c r="BC26" s="40"/>
      <c r="BD26" s="40"/>
      <c r="BE26" s="40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43"/>
      <c r="BS26" s="31"/>
      <c r="BT26" s="31"/>
      <c r="BU26" s="40"/>
      <c r="BV26" s="40"/>
      <c r="BW26" s="40"/>
      <c r="BX26" s="40"/>
      <c r="BY26" s="40"/>
      <c r="BZ26" s="40"/>
      <c r="CA26" s="40"/>
      <c r="CB26" s="44"/>
      <c r="CC26" s="44"/>
      <c r="CD26" s="44"/>
      <c r="CE26" s="40"/>
      <c r="CF26" s="40"/>
      <c r="CG26" s="40"/>
      <c r="CH26" s="40"/>
      <c r="CI26" s="44"/>
      <c r="CJ26" s="44"/>
      <c r="CK26" s="44"/>
      <c r="CL26" s="44"/>
      <c r="CM26" s="31"/>
      <c r="CN26" s="31"/>
      <c r="CO26" s="31"/>
      <c r="CP26" s="31"/>
      <c r="CQ26" s="44"/>
      <c r="CR26" s="44"/>
      <c r="CS26" s="44"/>
      <c r="CT26" s="40"/>
      <c r="CU26" s="40"/>
      <c r="CV26" s="40"/>
      <c r="CW26" s="44"/>
      <c r="CX26" s="44"/>
      <c r="CY26" s="44"/>
      <c r="CZ26" s="44"/>
      <c r="DA26" s="44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4"/>
      <c r="DQ26" s="44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1"/>
      <c r="EE26" s="41"/>
      <c r="EF26" s="40"/>
      <c r="EG26" s="40"/>
      <c r="EH26" s="40"/>
      <c r="EI26" s="108">
        <v>62.051000000000002</v>
      </c>
      <c r="EJ26" s="40"/>
      <c r="EK26" s="41"/>
      <c r="EL26" s="41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1"/>
      <c r="EZ26" s="41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1"/>
      <c r="GB26" s="41"/>
      <c r="GC26" s="40"/>
      <c r="GD26" s="40"/>
      <c r="GE26" s="40"/>
      <c r="GF26" s="44"/>
      <c r="GG26" s="248">
        <v>4</v>
      </c>
      <c r="GH26" s="207"/>
      <c r="GI26" s="207"/>
      <c r="GJ26" s="207"/>
      <c r="GK26" s="207"/>
      <c r="GL26" s="207"/>
    </row>
    <row r="27" spans="1:357" ht="15" customHeight="1" x14ac:dyDescent="0.3">
      <c r="A27" s="52" t="s">
        <v>143</v>
      </c>
      <c r="B27" s="52" t="s">
        <v>142</v>
      </c>
      <c r="C27" s="4" t="s">
        <v>189</v>
      </c>
      <c r="D27" s="25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45">
        <v>72.320999999999998</v>
      </c>
      <c r="P27" s="31"/>
      <c r="Q27" s="31"/>
      <c r="R27" s="31"/>
      <c r="S27" s="86">
        <v>68.213999999999999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17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95">
        <v>70.088999999999999</v>
      </c>
      <c r="AZ27" s="40"/>
      <c r="BA27" s="40"/>
      <c r="BB27" s="40"/>
      <c r="BC27" s="40"/>
      <c r="BD27" s="40"/>
      <c r="BE27" s="40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43"/>
      <c r="BS27" s="31"/>
      <c r="BT27" s="31"/>
      <c r="BU27" s="40"/>
      <c r="BV27" s="40"/>
      <c r="BW27" s="40"/>
      <c r="BX27" s="40"/>
      <c r="BY27" s="40"/>
      <c r="BZ27" s="40"/>
      <c r="CA27" s="40"/>
      <c r="CB27" s="44"/>
      <c r="CC27" s="44"/>
      <c r="CD27" s="44"/>
      <c r="CE27" s="40"/>
      <c r="CF27" s="40"/>
      <c r="CG27" s="40"/>
      <c r="CH27" s="40"/>
      <c r="CI27" s="44"/>
      <c r="CJ27" s="44"/>
      <c r="CK27" s="44"/>
      <c r="CL27" s="44"/>
      <c r="CM27" s="31"/>
      <c r="CN27" s="31"/>
      <c r="CO27" s="31"/>
      <c r="CP27" s="31"/>
      <c r="CQ27" s="44"/>
      <c r="CR27" s="44"/>
      <c r="CS27" s="44"/>
      <c r="CT27" s="40"/>
      <c r="CU27" s="40"/>
      <c r="CV27" s="40"/>
      <c r="CW27" s="44"/>
      <c r="CX27" s="44"/>
      <c r="CY27" s="44"/>
      <c r="CZ27" s="44"/>
      <c r="DA27" s="44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1"/>
      <c r="EE27" s="41"/>
      <c r="EF27" s="40"/>
      <c r="EG27" s="40"/>
      <c r="EH27" s="40"/>
      <c r="EI27" s="40"/>
      <c r="EJ27" s="40"/>
      <c r="EK27" s="41"/>
      <c r="EL27" s="41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1"/>
      <c r="EZ27" s="41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1"/>
      <c r="GB27" s="41"/>
      <c r="GC27" s="40"/>
      <c r="GD27" s="40"/>
      <c r="GE27" s="40"/>
      <c r="GF27" s="44"/>
      <c r="GG27" s="248">
        <v>2</v>
      </c>
      <c r="GH27" s="207"/>
      <c r="GI27" s="207"/>
      <c r="GJ27" s="207"/>
      <c r="GK27" s="207"/>
      <c r="GL27" s="207"/>
    </row>
    <row r="28" spans="1:357" ht="15" customHeight="1" x14ac:dyDescent="0.3">
      <c r="A28" s="53" t="s">
        <v>52</v>
      </c>
      <c r="B28" s="53" t="s">
        <v>53</v>
      </c>
      <c r="C28" s="50" t="s">
        <v>49</v>
      </c>
      <c r="D28" s="25"/>
      <c r="E28" s="84">
        <v>69.81</v>
      </c>
      <c r="F28" s="25"/>
      <c r="G28" s="25"/>
      <c r="H28" s="25"/>
      <c r="I28" s="25"/>
      <c r="J28" s="25"/>
      <c r="K28" s="25"/>
      <c r="L28" s="25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31"/>
      <c r="AD28" s="26"/>
      <c r="AE28" s="26"/>
      <c r="AF28" s="26"/>
      <c r="AG28" s="17"/>
      <c r="AH28" s="31"/>
      <c r="AI28" s="31"/>
      <c r="AJ28" s="31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95">
        <v>71.695999999999998</v>
      </c>
      <c r="AZ28" s="41"/>
      <c r="BA28" s="40"/>
      <c r="BB28" s="40"/>
      <c r="BC28" s="40"/>
      <c r="BD28" s="40"/>
      <c r="BE28" s="40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43"/>
      <c r="BS28" s="26"/>
      <c r="BT28" s="26"/>
      <c r="BU28" s="41"/>
      <c r="BV28" s="41"/>
      <c r="BW28" s="40"/>
      <c r="BX28" s="40"/>
      <c r="BY28" s="40"/>
      <c r="BZ28" s="40"/>
      <c r="CA28" s="40"/>
      <c r="CB28" s="44"/>
      <c r="CC28" s="44"/>
      <c r="CD28" s="44"/>
      <c r="CE28" s="40"/>
      <c r="CF28" s="40"/>
      <c r="CG28" s="40"/>
      <c r="CH28" s="40"/>
      <c r="CI28" s="44"/>
      <c r="CJ28" s="44"/>
      <c r="CK28" s="44"/>
      <c r="CL28" s="44"/>
      <c r="CM28" s="26"/>
      <c r="CN28" s="26"/>
      <c r="CO28" s="26"/>
      <c r="CP28" s="26"/>
      <c r="CQ28" s="44"/>
      <c r="CR28" s="44"/>
      <c r="CS28" s="44"/>
      <c r="CT28" s="40"/>
      <c r="CU28" s="40"/>
      <c r="CV28" s="40"/>
      <c r="CW28" s="44"/>
      <c r="CX28" s="44"/>
      <c r="CY28" s="44"/>
      <c r="CZ28" s="44"/>
      <c r="DA28" s="44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1"/>
      <c r="DZ28" s="41"/>
      <c r="EA28" s="40"/>
      <c r="EB28" s="40"/>
      <c r="EC28" s="40"/>
      <c r="ED28" s="40"/>
      <c r="EE28" s="40"/>
      <c r="EF28" s="41"/>
      <c r="EG28" s="40"/>
      <c r="EH28" s="40"/>
      <c r="EI28" s="40"/>
      <c r="EJ28" s="40"/>
      <c r="EK28" s="40"/>
      <c r="EL28" s="40"/>
      <c r="EM28" s="41"/>
      <c r="EN28" s="40"/>
      <c r="EO28" s="40"/>
      <c r="EP28" s="40"/>
      <c r="EQ28" s="40"/>
      <c r="ER28" s="40"/>
      <c r="ES28" s="40"/>
      <c r="ET28" s="41"/>
      <c r="EU28" s="41"/>
      <c r="EV28" s="40"/>
      <c r="EW28" s="40"/>
      <c r="EX28" s="40"/>
      <c r="EY28" s="40"/>
      <c r="EZ28" s="40"/>
      <c r="FA28" s="40"/>
      <c r="FB28" s="41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4"/>
      <c r="GG28" s="248">
        <v>2</v>
      </c>
      <c r="GH28" s="207"/>
      <c r="GI28" s="207"/>
      <c r="GJ28" s="207"/>
      <c r="GK28" s="207"/>
      <c r="GL28" s="207"/>
    </row>
    <row r="29" spans="1:357" ht="15" customHeight="1" x14ac:dyDescent="0.3">
      <c r="A29" s="53" t="s">
        <v>111</v>
      </c>
      <c r="B29" s="53" t="s">
        <v>110</v>
      </c>
      <c r="C29" s="53" t="s">
        <v>112</v>
      </c>
      <c r="D29" s="25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7"/>
      <c r="AK29" s="17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47"/>
      <c r="AZ29" s="47"/>
      <c r="BA29" s="47"/>
      <c r="BB29" s="47"/>
      <c r="BC29" s="47"/>
      <c r="BD29" s="47"/>
      <c r="BE29" s="47"/>
      <c r="BF29" s="93">
        <v>66.25</v>
      </c>
      <c r="BG29" s="93">
        <v>65.277777778000001</v>
      </c>
      <c r="BH29" s="26"/>
      <c r="BI29" s="26"/>
      <c r="BJ29" s="26"/>
      <c r="BK29" s="26"/>
      <c r="BL29" s="26"/>
      <c r="BM29" s="26"/>
      <c r="BN29" s="26"/>
      <c r="BO29" s="26"/>
      <c r="BP29" s="26"/>
      <c r="BQ29" s="31"/>
      <c r="BR29" s="43"/>
      <c r="BS29" s="31"/>
      <c r="BT29" s="31"/>
      <c r="BU29" s="47"/>
      <c r="BV29" s="47"/>
      <c r="BW29" s="47"/>
      <c r="BX29" s="47"/>
      <c r="BY29" s="47"/>
      <c r="BZ29" s="47"/>
      <c r="CA29" s="47"/>
      <c r="CB29" s="64"/>
      <c r="CC29" s="64"/>
      <c r="CD29" s="64"/>
      <c r="CE29" s="47"/>
      <c r="CF29" s="47"/>
      <c r="CG29" s="47"/>
      <c r="CH29" s="47"/>
      <c r="CI29" s="64"/>
      <c r="CJ29" s="64"/>
      <c r="CK29" s="64"/>
      <c r="CL29" s="64"/>
      <c r="CM29" s="31"/>
      <c r="CN29" s="31"/>
      <c r="CO29" s="31"/>
      <c r="CP29" s="31"/>
      <c r="CQ29" s="64"/>
      <c r="CR29" s="64"/>
      <c r="CS29" s="64"/>
      <c r="CT29" s="47"/>
      <c r="CU29" s="47"/>
      <c r="CV29" s="47"/>
      <c r="CW29" s="64"/>
      <c r="CX29" s="64"/>
      <c r="CY29" s="64"/>
      <c r="CZ29" s="64"/>
      <c r="DA29" s="64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4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3"/>
      <c r="EE29" s="43"/>
      <c r="EF29" s="40"/>
      <c r="EG29" s="47"/>
      <c r="EH29" s="47"/>
      <c r="EI29" s="47"/>
      <c r="EJ29" s="47"/>
      <c r="EK29" s="43"/>
      <c r="EL29" s="43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3"/>
      <c r="EZ29" s="43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3"/>
      <c r="GB29" s="43"/>
      <c r="GC29" s="47"/>
      <c r="GD29" s="47"/>
      <c r="GE29" s="47"/>
      <c r="GF29" s="64"/>
      <c r="GG29" s="248">
        <v>2</v>
      </c>
      <c r="GH29" s="207"/>
      <c r="GI29" s="207"/>
      <c r="GJ29" s="207"/>
      <c r="GK29" s="207"/>
      <c r="GL29" s="207"/>
    </row>
    <row r="30" spans="1:357" ht="15" customHeight="1" x14ac:dyDescent="0.3">
      <c r="A30" s="2" t="s">
        <v>27</v>
      </c>
      <c r="B30" s="2" t="s">
        <v>11</v>
      </c>
      <c r="C30" s="4" t="s">
        <v>46</v>
      </c>
      <c r="D30" s="84">
        <v>69.317999999999998</v>
      </c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31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31"/>
      <c r="AD30" s="31"/>
      <c r="AE30" s="26"/>
      <c r="AF30" s="26"/>
      <c r="AG30" s="31"/>
      <c r="AH30" s="31"/>
      <c r="AI30" s="31"/>
      <c r="AJ30" s="31"/>
      <c r="AK30" s="26"/>
      <c r="AL30" s="26"/>
      <c r="AM30" s="26"/>
      <c r="AN30" s="26"/>
      <c r="AO30" s="26"/>
      <c r="AP30" s="26"/>
      <c r="AQ30" s="26"/>
      <c r="AR30" s="62"/>
      <c r="AS30" s="62"/>
      <c r="AT30" s="62"/>
      <c r="AU30" s="62"/>
      <c r="AV30" s="62"/>
      <c r="AW30" s="62"/>
      <c r="AX30" s="62"/>
      <c r="AY30" s="47"/>
      <c r="AZ30" s="47"/>
      <c r="BA30" s="47"/>
      <c r="BB30" s="47"/>
      <c r="BC30" s="47"/>
      <c r="BD30" s="47"/>
      <c r="BE30" s="47"/>
      <c r="BF30" s="62"/>
      <c r="BG30" s="62"/>
      <c r="BH30" s="62"/>
      <c r="BI30" s="62"/>
      <c r="BJ30" s="62"/>
      <c r="BK30" s="62"/>
      <c r="BL30" s="62"/>
      <c r="BM30" s="86">
        <v>65.180000000000007</v>
      </c>
      <c r="BN30" s="62"/>
      <c r="BO30" s="62"/>
      <c r="BP30" s="62"/>
      <c r="BQ30" s="26"/>
      <c r="BR30" s="43"/>
      <c r="BS30" s="26"/>
      <c r="BT30" s="26"/>
      <c r="BU30" s="47"/>
      <c r="BV30" s="47"/>
      <c r="BW30" s="47"/>
      <c r="BX30" s="47"/>
      <c r="BY30" s="47"/>
      <c r="BZ30" s="47"/>
      <c r="CA30" s="47"/>
      <c r="CB30" s="64"/>
      <c r="CC30" s="64"/>
      <c r="CD30" s="64"/>
      <c r="CE30" s="47"/>
      <c r="CF30" s="47"/>
      <c r="CG30" s="47"/>
      <c r="CH30" s="47"/>
      <c r="CI30" s="64"/>
      <c r="CJ30" s="64"/>
      <c r="CK30" s="64"/>
      <c r="CL30" s="64"/>
      <c r="CM30" s="26"/>
      <c r="CN30" s="62"/>
      <c r="CO30" s="62"/>
      <c r="CP30" s="26"/>
      <c r="CQ30" s="64"/>
      <c r="CR30" s="64"/>
      <c r="CS30" s="64"/>
      <c r="CT30" s="47"/>
      <c r="CU30" s="47"/>
      <c r="CV30" s="47"/>
      <c r="CW30" s="64"/>
      <c r="CX30" s="64"/>
      <c r="CY30" s="64"/>
      <c r="CZ30" s="64"/>
      <c r="DA30" s="64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3"/>
      <c r="DO30" s="47"/>
      <c r="DP30" s="47"/>
      <c r="DQ30" s="43"/>
      <c r="DR30" s="43"/>
      <c r="DS30" s="47"/>
      <c r="DT30" s="47"/>
      <c r="DU30" s="47"/>
      <c r="DV30" s="47"/>
      <c r="DW30" s="47"/>
      <c r="DX30" s="47"/>
      <c r="DY30" s="47"/>
      <c r="DZ30" s="43"/>
      <c r="EA30" s="43"/>
      <c r="EB30" s="47"/>
      <c r="EC30" s="47"/>
      <c r="ED30" s="47"/>
      <c r="EE30" s="47"/>
      <c r="EF30" s="40"/>
      <c r="EG30" s="41"/>
      <c r="EH30" s="43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3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64"/>
      <c r="GG30" s="248">
        <v>2</v>
      </c>
      <c r="GH30" s="207"/>
      <c r="GI30" s="207"/>
      <c r="GJ30" s="207"/>
      <c r="GK30" s="207"/>
      <c r="GL30" s="207"/>
    </row>
    <row r="31" spans="1:357" ht="15.75" customHeight="1" x14ac:dyDescent="0.3">
      <c r="A31" s="53" t="s">
        <v>155</v>
      </c>
      <c r="B31" s="2" t="s">
        <v>228</v>
      </c>
      <c r="C31" s="83" t="s">
        <v>230</v>
      </c>
      <c r="D31" s="25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47"/>
      <c r="AZ31" s="47"/>
      <c r="BA31" s="47"/>
      <c r="BB31" s="47"/>
      <c r="BC31" s="47"/>
      <c r="BD31" s="47"/>
      <c r="BE31" s="47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43"/>
      <c r="BS31" s="31"/>
      <c r="BT31" s="31"/>
      <c r="BU31" s="47"/>
      <c r="BV31" s="47"/>
      <c r="BW31" s="47"/>
      <c r="BX31" s="47"/>
      <c r="BY31" s="47"/>
      <c r="BZ31" s="47"/>
      <c r="CA31" s="47"/>
      <c r="CB31" s="64"/>
      <c r="CC31" s="64"/>
      <c r="CD31" s="64"/>
      <c r="CE31" s="47"/>
      <c r="CF31" s="47"/>
      <c r="CG31" s="47"/>
      <c r="CH31" s="47"/>
      <c r="CI31" s="64"/>
      <c r="CJ31" s="64"/>
      <c r="CK31" s="64"/>
      <c r="CL31" s="64"/>
      <c r="CM31" s="31"/>
      <c r="CN31" s="31"/>
      <c r="CO31" s="31"/>
      <c r="CP31" s="31"/>
      <c r="CQ31" s="64"/>
      <c r="CR31" s="64"/>
      <c r="CS31" s="64"/>
      <c r="CT31" s="145">
        <v>63.2</v>
      </c>
      <c r="CU31" s="145">
        <v>63.393000000000001</v>
      </c>
      <c r="CV31" s="47"/>
      <c r="CW31" s="64"/>
      <c r="CX31" s="64"/>
      <c r="CY31" s="64"/>
      <c r="CZ31" s="64"/>
      <c r="DA31" s="64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3"/>
      <c r="EE31" s="43"/>
      <c r="EF31" s="47"/>
      <c r="EG31" s="47"/>
      <c r="EH31" s="47"/>
      <c r="EI31" s="47"/>
      <c r="EJ31" s="47"/>
      <c r="EK31" s="43"/>
      <c r="EL31" s="43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3"/>
      <c r="EZ31" s="43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3"/>
      <c r="GB31" s="43"/>
      <c r="GC31" s="47"/>
      <c r="GD31" s="47"/>
      <c r="GE31" s="47"/>
      <c r="GF31" s="64"/>
      <c r="GG31" s="248">
        <v>2</v>
      </c>
      <c r="GH31" s="207"/>
      <c r="GI31" s="207"/>
      <c r="GJ31" s="207"/>
      <c r="GK31" s="207"/>
      <c r="GL31" s="207"/>
    </row>
    <row r="32" spans="1:357" ht="15" customHeight="1" x14ac:dyDescent="0.3">
      <c r="A32" s="52" t="s">
        <v>12</v>
      </c>
      <c r="B32" s="52" t="s">
        <v>25</v>
      </c>
      <c r="C32" s="52" t="s">
        <v>86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26"/>
      <c r="P32" s="31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31"/>
      <c r="AI32" s="31"/>
      <c r="AJ32" s="31"/>
      <c r="AK32" s="26"/>
      <c r="AL32" s="25"/>
      <c r="AM32" s="25"/>
      <c r="AN32" s="25"/>
      <c r="AO32" s="249">
        <v>64.016999999999996</v>
      </c>
      <c r="AP32" s="25"/>
      <c r="AQ32" s="25"/>
      <c r="AR32" s="25"/>
      <c r="AS32" s="25"/>
      <c r="AT32" s="25"/>
      <c r="AU32" s="25"/>
      <c r="AV32" s="25"/>
      <c r="AW32" s="25"/>
      <c r="AX32" s="25"/>
      <c r="AY32" s="109">
        <v>70.713999999999999</v>
      </c>
      <c r="AZ32" s="47"/>
      <c r="BA32" s="47"/>
      <c r="BB32" s="47"/>
      <c r="BC32" s="47"/>
      <c r="BD32" s="43"/>
      <c r="BE32" s="47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43"/>
      <c r="BS32" s="25"/>
      <c r="BT32" s="25"/>
      <c r="BU32" s="47"/>
      <c r="BV32" s="47"/>
      <c r="BW32" s="47"/>
      <c r="BX32" s="47"/>
      <c r="BY32" s="47"/>
      <c r="BZ32" s="43"/>
      <c r="CA32" s="47"/>
      <c r="CB32" s="64"/>
      <c r="CC32" s="64"/>
      <c r="CD32" s="64"/>
      <c r="CE32" s="47"/>
      <c r="CF32" s="47"/>
      <c r="CG32" s="43"/>
      <c r="CH32" s="43"/>
      <c r="CI32" s="64"/>
      <c r="CJ32" s="64"/>
      <c r="CK32" s="64"/>
      <c r="CL32" s="64"/>
      <c r="CM32" s="25"/>
      <c r="CN32" s="25"/>
      <c r="CO32" s="25"/>
      <c r="CP32" s="25"/>
      <c r="CQ32" s="64"/>
      <c r="CR32" s="64"/>
      <c r="CS32" s="64"/>
      <c r="CT32" s="47"/>
      <c r="CU32" s="47"/>
      <c r="CV32" s="47"/>
      <c r="CW32" s="64"/>
      <c r="CX32" s="64"/>
      <c r="CY32" s="64"/>
      <c r="CZ32" s="64"/>
      <c r="DA32" s="64"/>
      <c r="DB32" s="47"/>
      <c r="DC32" s="47"/>
      <c r="DD32" s="47"/>
      <c r="DE32" s="47"/>
      <c r="DF32" s="47"/>
      <c r="DG32" s="47"/>
      <c r="DH32" s="47"/>
      <c r="DI32" s="47"/>
      <c r="DJ32" s="43"/>
      <c r="DK32" s="43"/>
      <c r="DL32" s="47"/>
      <c r="DM32" s="47"/>
      <c r="DN32" s="47"/>
      <c r="DO32" s="47"/>
      <c r="DP32" s="47"/>
      <c r="DQ32" s="47"/>
      <c r="DR32" s="47"/>
      <c r="DS32" s="47"/>
      <c r="DT32" s="47"/>
      <c r="DU32" s="43"/>
      <c r="DV32" s="47"/>
      <c r="DW32" s="47"/>
      <c r="DX32" s="47"/>
      <c r="DY32" s="47"/>
      <c r="DZ32" s="47"/>
      <c r="EA32" s="47"/>
      <c r="EB32" s="47"/>
      <c r="EC32" s="47"/>
      <c r="ED32" s="43"/>
      <c r="EE32" s="43"/>
      <c r="EF32" s="47"/>
      <c r="EG32" s="47"/>
      <c r="EH32" s="40"/>
      <c r="EI32" s="47"/>
      <c r="EJ32" s="47"/>
      <c r="EK32" s="43"/>
      <c r="EL32" s="43"/>
      <c r="EM32" s="47"/>
      <c r="EN32" s="47"/>
      <c r="EO32" s="47"/>
      <c r="EP32" s="47"/>
      <c r="EQ32" s="47"/>
      <c r="ER32" s="43"/>
      <c r="ES32" s="43"/>
      <c r="ET32" s="47"/>
      <c r="EU32" s="47"/>
      <c r="EV32" s="47"/>
      <c r="EW32" s="47"/>
      <c r="EX32" s="47"/>
      <c r="EY32" s="43"/>
      <c r="EZ32" s="43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3"/>
      <c r="FS32" s="47"/>
      <c r="FT32" s="47"/>
      <c r="FU32" s="47"/>
      <c r="FV32" s="47"/>
      <c r="FW32" s="47"/>
      <c r="FX32" s="47"/>
      <c r="FY32" s="47"/>
      <c r="FZ32" s="47"/>
      <c r="GA32" s="43"/>
      <c r="GB32" s="43"/>
      <c r="GC32" s="47"/>
      <c r="GD32" s="47"/>
      <c r="GE32" s="47"/>
      <c r="GF32" s="64"/>
      <c r="GG32" s="248">
        <v>2</v>
      </c>
      <c r="GH32" s="207"/>
      <c r="GI32" s="207"/>
      <c r="GJ32" s="207"/>
      <c r="GK32" s="207"/>
      <c r="GL32" s="207"/>
    </row>
    <row r="33" spans="1:196" ht="15" customHeight="1" x14ac:dyDescent="0.3">
      <c r="A33" s="53" t="s">
        <v>115</v>
      </c>
      <c r="B33" s="53" t="s">
        <v>211</v>
      </c>
      <c r="C33" s="2" t="s">
        <v>118</v>
      </c>
      <c r="D33" s="25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47"/>
      <c r="AZ33" s="40"/>
      <c r="BA33" s="47"/>
      <c r="BB33" s="47"/>
      <c r="BC33" s="47"/>
      <c r="BD33" s="47"/>
      <c r="BE33" s="47"/>
      <c r="BF33" s="93">
        <v>64.553571429000002</v>
      </c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31"/>
      <c r="BR33" s="43"/>
      <c r="BS33" s="31"/>
      <c r="BT33" s="31"/>
      <c r="BU33" s="47"/>
      <c r="BV33" s="47"/>
      <c r="BW33" s="40"/>
      <c r="BX33" s="47"/>
      <c r="BY33" s="47"/>
      <c r="BZ33" s="47"/>
      <c r="CA33" s="47"/>
      <c r="CB33" s="64"/>
      <c r="CC33" s="64"/>
      <c r="CD33" s="64"/>
      <c r="CE33" s="47"/>
      <c r="CF33" s="47"/>
      <c r="CG33" s="47"/>
      <c r="CH33" s="47"/>
      <c r="CI33" s="64"/>
      <c r="CJ33" s="64"/>
      <c r="CK33" s="64"/>
      <c r="CL33" s="64"/>
      <c r="CM33" s="31"/>
      <c r="CN33" s="31"/>
      <c r="CO33" s="31"/>
      <c r="CP33" s="31"/>
      <c r="CQ33" s="64"/>
      <c r="CR33" s="64"/>
      <c r="CS33" s="64"/>
      <c r="CT33" s="47"/>
      <c r="CU33" s="47"/>
      <c r="CV33" s="47"/>
      <c r="CW33" s="97">
        <v>63.4</v>
      </c>
      <c r="CX33" s="64"/>
      <c r="CY33" s="64"/>
      <c r="CZ33" s="64"/>
      <c r="DA33" s="64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3"/>
      <c r="EE33" s="43"/>
      <c r="EF33" s="47"/>
      <c r="EG33" s="47"/>
      <c r="EH33" s="47"/>
      <c r="EI33" s="47"/>
      <c r="EJ33" s="47"/>
      <c r="EK33" s="43"/>
      <c r="EL33" s="43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3"/>
      <c r="EZ33" s="43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3"/>
      <c r="GB33" s="43"/>
      <c r="GC33" s="47"/>
      <c r="GD33" s="47"/>
      <c r="GE33" s="47"/>
      <c r="GF33" s="64"/>
      <c r="GG33" s="248">
        <v>4</v>
      </c>
      <c r="GH33" s="207"/>
      <c r="GI33" s="207"/>
      <c r="GJ33" s="207"/>
      <c r="GK33" s="207"/>
      <c r="GL33" s="207"/>
      <c r="GM33" s="144"/>
      <c r="GN33" s="144"/>
    </row>
    <row r="34" spans="1:196" ht="15" customHeight="1" x14ac:dyDescent="0.3">
      <c r="A34" s="53" t="s">
        <v>169</v>
      </c>
      <c r="B34" s="4" t="s">
        <v>170</v>
      </c>
      <c r="C34" s="4" t="s">
        <v>179</v>
      </c>
      <c r="D34" s="25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86">
        <v>64.926000000000002</v>
      </c>
      <c r="U34" s="31"/>
      <c r="V34" s="31"/>
      <c r="W34" s="31"/>
      <c r="X34" s="17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47"/>
      <c r="AZ34" s="47"/>
      <c r="BA34" s="47"/>
      <c r="BB34" s="47"/>
      <c r="BC34" s="47"/>
      <c r="BD34" s="47"/>
      <c r="BE34" s="47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43"/>
      <c r="BS34" s="31"/>
      <c r="BT34" s="31"/>
      <c r="BU34" s="47"/>
      <c r="BV34" s="47"/>
      <c r="BW34" s="47"/>
      <c r="BX34" s="47"/>
      <c r="BY34" s="47"/>
      <c r="BZ34" s="47"/>
      <c r="CA34" s="47"/>
      <c r="CB34" s="64"/>
      <c r="CC34" s="64"/>
      <c r="CD34" s="64"/>
      <c r="CE34" s="47"/>
      <c r="CF34" s="47"/>
      <c r="CG34" s="47"/>
      <c r="CH34" s="47"/>
      <c r="CI34" s="64"/>
      <c r="CJ34" s="64"/>
      <c r="CK34" s="64"/>
      <c r="CL34" s="64"/>
      <c r="CM34" s="31"/>
      <c r="CN34" s="31"/>
      <c r="CO34" s="31"/>
      <c r="CP34" s="31"/>
      <c r="CQ34" s="64"/>
      <c r="CR34" s="64"/>
      <c r="CS34" s="64"/>
      <c r="CT34" s="47"/>
      <c r="CU34" s="47"/>
      <c r="CV34" s="47"/>
      <c r="CW34" s="64"/>
      <c r="CX34" s="64"/>
      <c r="CY34" s="64"/>
      <c r="CZ34" s="64"/>
      <c r="DA34" s="64"/>
      <c r="DB34" s="47"/>
      <c r="DC34" s="97">
        <v>65.5</v>
      </c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3"/>
      <c r="EE34" s="43"/>
      <c r="EF34" s="47"/>
      <c r="EG34" s="47"/>
      <c r="EH34" s="47"/>
      <c r="EI34" s="47"/>
      <c r="EJ34" s="47"/>
      <c r="EK34" s="43"/>
      <c r="EL34" s="43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3"/>
      <c r="EZ34" s="43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3"/>
      <c r="GB34" s="43"/>
      <c r="GC34" s="47"/>
      <c r="GD34" s="47"/>
      <c r="GE34" s="47"/>
      <c r="GF34" s="64"/>
      <c r="GG34" s="248">
        <v>2</v>
      </c>
      <c r="GH34" s="207"/>
      <c r="GI34" s="207"/>
      <c r="GJ34" s="207"/>
      <c r="GK34" s="207"/>
      <c r="GL34" s="207"/>
      <c r="GM34" s="144"/>
      <c r="GN34" s="144"/>
    </row>
    <row r="35" spans="1:196" ht="15" customHeight="1" x14ac:dyDescent="0.3">
      <c r="A35" s="61" t="s">
        <v>77</v>
      </c>
      <c r="B35" s="35" t="s">
        <v>75</v>
      </c>
      <c r="C35" s="4" t="s">
        <v>78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13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47"/>
      <c r="AZ35" s="47"/>
      <c r="BA35" s="47"/>
      <c r="BB35" s="47"/>
      <c r="BC35" s="47"/>
      <c r="BD35" s="47"/>
      <c r="BE35" s="47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84">
        <v>60.3</v>
      </c>
      <c r="BR35" s="84">
        <v>60</v>
      </c>
      <c r="BS35" s="25"/>
      <c r="BT35" s="25"/>
      <c r="BU35" s="47"/>
      <c r="BV35" s="47"/>
      <c r="BW35" s="47"/>
      <c r="BX35" s="47"/>
      <c r="BY35" s="47"/>
      <c r="BZ35" s="47"/>
      <c r="CA35" s="47"/>
      <c r="CB35" s="64"/>
      <c r="CC35" s="64"/>
      <c r="CD35" s="64"/>
      <c r="CE35" s="47"/>
      <c r="CF35" s="47"/>
      <c r="CG35" s="47"/>
      <c r="CH35" s="47"/>
      <c r="CI35" s="64"/>
      <c r="CJ35" s="64"/>
      <c r="CK35" s="64"/>
      <c r="CL35" s="64"/>
      <c r="CM35" s="25"/>
      <c r="CN35" s="43"/>
      <c r="CO35" s="43"/>
      <c r="CP35" s="25"/>
      <c r="CQ35" s="64"/>
      <c r="CR35" s="64"/>
      <c r="CS35" s="64"/>
      <c r="CT35" s="47"/>
      <c r="CU35" s="47"/>
      <c r="CV35" s="47"/>
      <c r="CW35" s="64"/>
      <c r="CX35" s="64"/>
      <c r="CY35" s="64"/>
      <c r="CZ35" s="64"/>
      <c r="DA35" s="64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64"/>
      <c r="GG35" s="248">
        <v>2</v>
      </c>
      <c r="GH35" s="207"/>
      <c r="GI35" s="207"/>
      <c r="GJ35" s="207"/>
      <c r="GK35" s="207"/>
      <c r="GL35" s="207"/>
      <c r="GM35" s="144"/>
      <c r="GN35" s="144"/>
    </row>
    <row r="36" spans="1:196" ht="15" customHeight="1" x14ac:dyDescent="0.3">
      <c r="A36" s="4" t="s">
        <v>67</v>
      </c>
      <c r="B36" s="35" t="s">
        <v>68</v>
      </c>
      <c r="C36" s="4" t="s">
        <v>69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86">
        <v>64.2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13"/>
      <c r="AA36" s="13"/>
      <c r="AB36" s="26"/>
      <c r="AC36" s="26"/>
      <c r="AD36" s="26"/>
      <c r="AE36" s="26"/>
      <c r="AF36" s="26"/>
      <c r="AG36" s="84">
        <v>65.179000000000002</v>
      </c>
      <c r="AH36" s="26"/>
      <c r="AI36" s="26"/>
      <c r="AJ36" s="26"/>
      <c r="AK36" s="26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47"/>
      <c r="AZ36" s="47"/>
      <c r="BA36" s="47"/>
      <c r="BB36" s="47"/>
      <c r="BC36" s="47"/>
      <c r="BD36" s="47"/>
      <c r="BE36" s="47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47"/>
      <c r="BV36" s="47"/>
      <c r="BW36" s="47"/>
      <c r="BX36" s="47"/>
      <c r="BY36" s="47"/>
      <c r="BZ36" s="47"/>
      <c r="CA36" s="47"/>
      <c r="CB36" s="64"/>
      <c r="CC36" s="64"/>
      <c r="CD36" s="64"/>
      <c r="CE36" s="47"/>
      <c r="CF36" s="47"/>
      <c r="CG36" s="47"/>
      <c r="CH36" s="47"/>
      <c r="CI36" s="64"/>
      <c r="CJ36" s="64"/>
      <c r="CK36" s="64"/>
      <c r="CL36" s="64"/>
      <c r="CM36" s="25"/>
      <c r="CN36" s="43"/>
      <c r="CO36" s="43"/>
      <c r="CP36" s="25"/>
      <c r="CQ36" s="64"/>
      <c r="CR36" s="64"/>
      <c r="CS36" s="64"/>
      <c r="CT36" s="47"/>
      <c r="CU36" s="47"/>
      <c r="CV36" s="47"/>
      <c r="CW36" s="64"/>
      <c r="CX36" s="64"/>
      <c r="CY36" s="44"/>
      <c r="CZ36" s="64"/>
      <c r="DA36" s="64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3"/>
      <c r="FI36" s="43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64"/>
      <c r="GG36" s="248">
        <v>2</v>
      </c>
      <c r="GH36" s="207"/>
      <c r="GI36" s="207"/>
      <c r="GJ36" s="207"/>
      <c r="GK36" s="207"/>
      <c r="GL36" s="207"/>
      <c r="GM36" s="144"/>
      <c r="GN36" s="144"/>
    </row>
    <row r="37" spans="1:196" ht="15" customHeight="1" x14ac:dyDescent="0.3">
      <c r="A37" s="52" t="s">
        <v>31</v>
      </c>
      <c r="B37" s="52" t="s">
        <v>19</v>
      </c>
      <c r="C37" s="52" t="s">
        <v>20</v>
      </c>
      <c r="D37" s="25"/>
      <c r="E37" s="25"/>
      <c r="F37" s="25"/>
      <c r="G37" s="25"/>
      <c r="H37" s="84">
        <v>66.400000000000006</v>
      </c>
      <c r="I37" s="84">
        <v>60.445999999999998</v>
      </c>
      <c r="J37" s="25"/>
      <c r="K37" s="25"/>
      <c r="L37" s="25"/>
      <c r="M37" s="25"/>
      <c r="N37" s="13"/>
      <c r="O37" s="26"/>
      <c r="P37" s="31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31"/>
      <c r="AI37" s="31"/>
      <c r="AJ37" s="31"/>
      <c r="AK37" s="26"/>
      <c r="AL37" s="25"/>
      <c r="AM37" s="25"/>
      <c r="AN37" s="25"/>
      <c r="AO37" s="25"/>
      <c r="AP37" s="25"/>
      <c r="AQ37" s="25"/>
      <c r="AR37" s="25"/>
      <c r="AS37" s="25"/>
      <c r="AT37" s="31"/>
      <c r="AU37" s="31"/>
      <c r="AV37" s="31"/>
      <c r="AW37" s="31"/>
      <c r="AX37" s="31"/>
      <c r="AY37" s="47"/>
      <c r="AZ37" s="47"/>
      <c r="BA37" s="47"/>
      <c r="BB37" s="47"/>
      <c r="BC37" s="47"/>
      <c r="BD37" s="43"/>
      <c r="BE37" s="47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43"/>
      <c r="BS37" s="25"/>
      <c r="BT37" s="25"/>
      <c r="BU37" s="47"/>
      <c r="BV37" s="47"/>
      <c r="BW37" s="47"/>
      <c r="BX37" s="47"/>
      <c r="BY37" s="47"/>
      <c r="BZ37" s="43"/>
      <c r="CA37" s="47"/>
      <c r="CB37" s="47"/>
      <c r="CC37" s="40"/>
      <c r="CD37" s="64"/>
      <c r="CE37" s="47"/>
      <c r="CF37" s="47"/>
      <c r="CG37" s="43"/>
      <c r="CH37" s="43"/>
      <c r="CI37" s="64"/>
      <c r="CJ37" s="64"/>
      <c r="CK37" s="47"/>
      <c r="CL37" s="47"/>
      <c r="CM37" s="25"/>
      <c r="CN37" s="25"/>
      <c r="CO37" s="25"/>
      <c r="CP37" s="25"/>
      <c r="CQ37" s="64"/>
      <c r="CR37" s="64"/>
      <c r="CS37" s="64"/>
      <c r="CT37" s="47"/>
      <c r="CU37" s="47"/>
      <c r="CV37" s="47"/>
      <c r="CW37" s="64"/>
      <c r="CX37" s="64"/>
      <c r="CY37" s="64"/>
      <c r="CZ37" s="64"/>
      <c r="DA37" s="64"/>
      <c r="DB37" s="47"/>
      <c r="DC37" s="47"/>
      <c r="DD37" s="47"/>
      <c r="DE37" s="47"/>
      <c r="DF37" s="47"/>
      <c r="DG37" s="47"/>
      <c r="DH37" s="47"/>
      <c r="DI37" s="47"/>
      <c r="DJ37" s="43"/>
      <c r="DK37" s="43"/>
      <c r="DL37" s="47"/>
      <c r="DM37" s="47"/>
      <c r="DN37" s="47"/>
      <c r="DO37" s="47"/>
      <c r="DP37" s="47"/>
      <c r="DQ37" s="47"/>
      <c r="DR37" s="47"/>
      <c r="DS37" s="47"/>
      <c r="DT37" s="47"/>
      <c r="DU37" s="43"/>
      <c r="DV37" s="47"/>
      <c r="DW37" s="47"/>
      <c r="DX37" s="47"/>
      <c r="DY37" s="47"/>
      <c r="DZ37" s="47"/>
      <c r="EA37" s="47"/>
      <c r="EB37" s="47"/>
      <c r="EC37" s="47"/>
      <c r="ED37" s="43"/>
      <c r="EE37" s="43"/>
      <c r="EF37" s="47"/>
      <c r="EG37" s="47"/>
      <c r="EH37" s="47"/>
      <c r="EI37" s="47"/>
      <c r="EJ37" s="47"/>
      <c r="EK37" s="43"/>
      <c r="EL37" s="43"/>
      <c r="EM37" s="47"/>
      <c r="EN37" s="47"/>
      <c r="EO37" s="47"/>
      <c r="EP37" s="47"/>
      <c r="EQ37" s="47"/>
      <c r="ER37" s="43"/>
      <c r="ES37" s="43"/>
      <c r="ET37" s="47"/>
      <c r="EU37" s="47"/>
      <c r="EV37" s="47"/>
      <c r="EW37" s="47"/>
      <c r="EX37" s="47"/>
      <c r="EY37" s="43"/>
      <c r="EZ37" s="43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3"/>
      <c r="FS37" s="47"/>
      <c r="FT37" s="47"/>
      <c r="FU37" s="47"/>
      <c r="FV37" s="47"/>
      <c r="FW37" s="47"/>
      <c r="FX37" s="47"/>
      <c r="FY37" s="47"/>
      <c r="FZ37" s="47"/>
      <c r="GA37" s="43"/>
      <c r="GB37" s="43"/>
      <c r="GC37" s="47"/>
      <c r="GD37" s="47"/>
      <c r="GE37" s="47"/>
      <c r="GF37" s="64"/>
      <c r="GG37" s="248">
        <v>2</v>
      </c>
      <c r="GH37" s="207"/>
      <c r="GI37" s="207"/>
      <c r="GJ37" s="207"/>
      <c r="GK37" s="207"/>
      <c r="GL37" s="207"/>
      <c r="GM37" s="144"/>
      <c r="GN37" s="144"/>
    </row>
    <row r="38" spans="1:196" ht="15" customHeight="1" x14ac:dyDescent="0.3">
      <c r="A38" s="53" t="s">
        <v>111</v>
      </c>
      <c r="B38" s="53" t="s">
        <v>110</v>
      </c>
      <c r="C38" s="53" t="s">
        <v>154</v>
      </c>
      <c r="D38" s="25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25"/>
      <c r="AU38" s="25"/>
      <c r="AV38" s="25"/>
      <c r="AW38" s="165">
        <v>60.338000000000001</v>
      </c>
      <c r="AX38" s="25"/>
      <c r="AY38" s="47"/>
      <c r="AZ38" s="47"/>
      <c r="BA38" s="47"/>
      <c r="BB38" s="109">
        <v>63.378</v>
      </c>
      <c r="BC38" s="47"/>
      <c r="BD38" s="47"/>
      <c r="BE38" s="47"/>
      <c r="BF38" s="17"/>
      <c r="BG38" s="17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43"/>
      <c r="BS38" s="31"/>
      <c r="BT38" s="31"/>
      <c r="BU38" s="47"/>
      <c r="BV38" s="47"/>
      <c r="BW38" s="47"/>
      <c r="BX38" s="47"/>
      <c r="BY38" s="47"/>
      <c r="BZ38" s="47"/>
      <c r="CA38" s="47"/>
      <c r="CB38" s="64"/>
      <c r="CC38" s="64"/>
      <c r="CD38" s="64"/>
      <c r="CE38" s="47"/>
      <c r="CF38" s="47"/>
      <c r="CG38" s="47"/>
      <c r="CH38" s="47"/>
      <c r="CI38" s="64"/>
      <c r="CJ38" s="64"/>
      <c r="CK38" s="64"/>
      <c r="CL38" s="64"/>
      <c r="CM38" s="31"/>
      <c r="CN38" s="31"/>
      <c r="CO38" s="31"/>
      <c r="CP38" s="31"/>
      <c r="CQ38" s="64"/>
      <c r="CR38" s="64"/>
      <c r="CS38" s="64"/>
      <c r="CT38" s="47"/>
      <c r="CU38" s="47"/>
      <c r="CV38" s="47"/>
      <c r="CW38" s="64"/>
      <c r="CX38" s="64"/>
      <c r="CY38" s="64"/>
      <c r="CZ38" s="64"/>
      <c r="DA38" s="64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3"/>
      <c r="EE38" s="43"/>
      <c r="EF38" s="47"/>
      <c r="EG38" s="47"/>
      <c r="EH38" s="47"/>
      <c r="EI38" s="47"/>
      <c r="EJ38" s="47"/>
      <c r="EK38" s="43"/>
      <c r="EL38" s="43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3"/>
      <c r="EZ38" s="43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3"/>
      <c r="GB38" s="43"/>
      <c r="GC38" s="47"/>
      <c r="GD38" s="47"/>
      <c r="GE38" s="47"/>
      <c r="GF38" s="64"/>
      <c r="GG38" s="248">
        <v>3</v>
      </c>
      <c r="GH38" s="207"/>
      <c r="GI38" s="207"/>
      <c r="GJ38" s="207"/>
      <c r="GK38" s="207"/>
      <c r="GL38" s="207"/>
      <c r="GM38" s="144"/>
      <c r="GN38" s="144"/>
    </row>
    <row r="39" spans="1:196" ht="15" customHeight="1" x14ac:dyDescent="0.3">
      <c r="A39" s="53" t="s">
        <v>245</v>
      </c>
      <c r="B39" s="61" t="s">
        <v>14</v>
      </c>
      <c r="C39" s="54" t="s">
        <v>244</v>
      </c>
      <c r="D39" s="25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47"/>
      <c r="AZ39" s="47"/>
      <c r="BA39" s="47"/>
      <c r="BB39" s="40"/>
      <c r="BC39" s="47"/>
      <c r="BD39" s="47"/>
      <c r="BE39" s="47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43"/>
      <c r="BS39" s="31"/>
      <c r="BT39" s="31"/>
      <c r="BU39" s="47"/>
      <c r="BV39" s="47"/>
      <c r="BW39" s="47"/>
      <c r="BX39" s="47"/>
      <c r="BY39" s="47"/>
      <c r="BZ39" s="47"/>
      <c r="CA39" s="47"/>
      <c r="CB39" s="64"/>
      <c r="CC39" s="64"/>
      <c r="CD39" s="64"/>
      <c r="CE39" s="47"/>
      <c r="CF39" s="47"/>
      <c r="CG39" s="47"/>
      <c r="CH39" s="47"/>
      <c r="CI39" s="64"/>
      <c r="CJ39" s="64"/>
      <c r="CK39" s="64"/>
      <c r="CL39" s="64"/>
      <c r="CM39" s="31"/>
      <c r="CN39" s="31"/>
      <c r="CO39" s="31"/>
      <c r="CP39" s="31"/>
      <c r="CQ39" s="64"/>
      <c r="CR39" s="64"/>
      <c r="CS39" s="64"/>
      <c r="CT39" s="47"/>
      <c r="CU39" s="47"/>
      <c r="CV39" s="47"/>
      <c r="CW39" s="64"/>
      <c r="CX39" s="64"/>
      <c r="CY39" s="64"/>
      <c r="CZ39" s="64"/>
      <c r="DA39" s="64"/>
      <c r="DB39" s="47"/>
      <c r="DC39" s="44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3"/>
      <c r="EE39" s="43"/>
      <c r="EF39" s="93">
        <v>67.5</v>
      </c>
      <c r="EG39" s="47"/>
      <c r="EH39" s="47"/>
      <c r="EI39" s="47"/>
      <c r="EJ39" s="47"/>
      <c r="EK39" s="43"/>
      <c r="EL39" s="43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3"/>
      <c r="EZ39" s="43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3"/>
      <c r="GB39" s="43"/>
      <c r="GC39" s="47"/>
      <c r="GD39" s="47"/>
      <c r="GE39" s="47"/>
      <c r="GF39" s="64"/>
      <c r="GG39" s="248">
        <v>1</v>
      </c>
      <c r="GH39" s="207"/>
      <c r="GI39" s="207"/>
      <c r="GJ39" s="207"/>
      <c r="GK39" s="207"/>
      <c r="GL39" s="207"/>
      <c r="GM39" s="144"/>
      <c r="GN39" s="144"/>
    </row>
    <row r="40" spans="1:196" ht="15" customHeight="1" x14ac:dyDescent="0.3">
      <c r="A40" s="3" t="s">
        <v>147</v>
      </c>
      <c r="B40" s="3" t="s">
        <v>148</v>
      </c>
      <c r="C40" s="4" t="s">
        <v>175</v>
      </c>
      <c r="D40" s="25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6">
        <v>61.44</v>
      </c>
      <c r="Q40" s="31"/>
      <c r="R40" s="31"/>
      <c r="S40" s="17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47"/>
      <c r="AZ40" s="109">
        <v>68.971000000000004</v>
      </c>
      <c r="BA40" s="47"/>
      <c r="BB40" s="47"/>
      <c r="BC40" s="47"/>
      <c r="BD40" s="47"/>
      <c r="BE40" s="47"/>
      <c r="BF40" s="42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43"/>
      <c r="BS40" s="31"/>
      <c r="BT40" s="31"/>
      <c r="BU40" s="47"/>
      <c r="BV40" s="47"/>
      <c r="BW40" s="47"/>
      <c r="BX40" s="47"/>
      <c r="BY40" s="47"/>
      <c r="BZ40" s="47"/>
      <c r="CA40" s="47"/>
      <c r="CB40" s="64"/>
      <c r="CC40" s="64"/>
      <c r="CD40" s="64"/>
      <c r="CE40" s="47"/>
      <c r="CF40" s="47"/>
      <c r="CG40" s="47"/>
      <c r="CH40" s="47"/>
      <c r="CI40" s="64"/>
      <c r="CJ40" s="64"/>
      <c r="CK40" s="64"/>
      <c r="CL40" s="64"/>
      <c r="CM40" s="31"/>
      <c r="CN40" s="31"/>
      <c r="CO40" s="31"/>
      <c r="CP40" s="31"/>
      <c r="CQ40" s="64"/>
      <c r="CR40" s="64"/>
      <c r="CS40" s="64"/>
      <c r="CT40" s="47"/>
      <c r="CU40" s="47"/>
      <c r="CV40" s="47"/>
      <c r="CW40" s="64"/>
      <c r="CX40" s="64"/>
      <c r="CY40" s="64"/>
      <c r="CZ40" s="64"/>
      <c r="DA40" s="64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3"/>
      <c r="EE40" s="43"/>
      <c r="EF40" s="47"/>
      <c r="EG40" s="47"/>
      <c r="EH40" s="47"/>
      <c r="EI40" s="47"/>
      <c r="EJ40" s="47"/>
      <c r="EK40" s="43"/>
      <c r="EL40" s="43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3"/>
      <c r="EZ40" s="43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3"/>
      <c r="GB40" s="43"/>
      <c r="GC40" s="47"/>
      <c r="GD40" s="47"/>
      <c r="GE40" s="47"/>
      <c r="GF40" s="64"/>
      <c r="GG40" s="248">
        <v>2</v>
      </c>
      <c r="GH40" s="207"/>
      <c r="GI40" s="207"/>
      <c r="GJ40" s="207"/>
      <c r="GK40" s="207"/>
      <c r="GL40" s="207"/>
      <c r="GM40" s="144"/>
      <c r="GN40" s="144"/>
    </row>
    <row r="41" spans="1:196" ht="15" customHeight="1" x14ac:dyDescent="0.3">
      <c r="A41" s="53" t="s">
        <v>188</v>
      </c>
      <c r="B41" s="2" t="s">
        <v>165</v>
      </c>
      <c r="C41" s="4" t="s">
        <v>176</v>
      </c>
      <c r="D41" s="25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86">
        <v>70.893000000000001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47"/>
      <c r="AZ41" s="47"/>
      <c r="BA41" s="47"/>
      <c r="BB41" s="40"/>
      <c r="BC41" s="47"/>
      <c r="BD41" s="47"/>
      <c r="BE41" s="47"/>
      <c r="BF41" s="17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43"/>
      <c r="BS41" s="31"/>
      <c r="BT41" s="31"/>
      <c r="BU41" s="47"/>
      <c r="BV41" s="47"/>
      <c r="BW41" s="47"/>
      <c r="BX41" s="47"/>
      <c r="BY41" s="47"/>
      <c r="BZ41" s="47"/>
      <c r="CA41" s="47"/>
      <c r="CB41" s="64"/>
      <c r="CC41" s="64"/>
      <c r="CD41" s="64"/>
      <c r="CE41" s="47"/>
      <c r="CF41" s="47"/>
      <c r="CG41" s="47"/>
      <c r="CH41" s="47"/>
      <c r="CI41" s="64"/>
      <c r="CJ41" s="64"/>
      <c r="CK41" s="64"/>
      <c r="CL41" s="64"/>
      <c r="CM41" s="31"/>
      <c r="CN41" s="31"/>
      <c r="CO41" s="31"/>
      <c r="CP41" s="31"/>
      <c r="CQ41" s="64"/>
      <c r="CR41" s="64"/>
      <c r="CS41" s="64"/>
      <c r="CT41" s="47"/>
      <c r="CU41" s="47"/>
      <c r="CV41" s="47"/>
      <c r="CW41" s="64"/>
      <c r="CX41" s="64"/>
      <c r="CY41" s="64"/>
      <c r="CZ41" s="64"/>
      <c r="DA41" s="64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3"/>
      <c r="EE41" s="43"/>
      <c r="EF41" s="47"/>
      <c r="EG41" s="47"/>
      <c r="EH41" s="47"/>
      <c r="EI41" s="47"/>
      <c r="EJ41" s="47"/>
      <c r="EK41" s="43"/>
      <c r="EL41" s="43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3"/>
      <c r="EZ41" s="43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3"/>
      <c r="GB41" s="43"/>
      <c r="GC41" s="47"/>
      <c r="GD41" s="47"/>
      <c r="GE41" s="47"/>
      <c r="GF41" s="64"/>
      <c r="GG41" s="248">
        <v>3</v>
      </c>
      <c r="GH41" s="207"/>
      <c r="GI41" s="207"/>
      <c r="GJ41" s="207"/>
      <c r="GK41" s="207"/>
      <c r="GL41" s="207"/>
      <c r="GM41" s="144"/>
      <c r="GN41" s="144"/>
    </row>
    <row r="42" spans="1:196" ht="15" customHeight="1" x14ac:dyDescent="0.3">
      <c r="A42" s="53" t="s">
        <v>52</v>
      </c>
      <c r="B42" s="53" t="s">
        <v>53</v>
      </c>
      <c r="C42" s="50" t="s">
        <v>48</v>
      </c>
      <c r="D42" s="31"/>
      <c r="E42" s="84">
        <v>70.930000000000007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47"/>
      <c r="AZ42" s="47"/>
      <c r="BA42" s="47"/>
      <c r="BB42" s="47"/>
      <c r="BC42" s="47"/>
      <c r="BD42" s="47"/>
      <c r="BE42" s="47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43"/>
      <c r="BS42" s="31"/>
      <c r="BT42" s="31"/>
      <c r="BU42" s="47"/>
      <c r="BV42" s="40"/>
      <c r="BW42" s="47"/>
      <c r="BX42" s="47"/>
      <c r="BY42" s="47"/>
      <c r="BZ42" s="47"/>
      <c r="CA42" s="47"/>
      <c r="CB42" s="64"/>
      <c r="CC42" s="64"/>
      <c r="CD42" s="64"/>
      <c r="CE42" s="47"/>
      <c r="CF42" s="47"/>
      <c r="CG42" s="47"/>
      <c r="CH42" s="47"/>
      <c r="CI42" s="64"/>
      <c r="CJ42" s="64"/>
      <c r="CK42" s="64"/>
      <c r="CL42" s="64"/>
      <c r="CM42" s="31"/>
      <c r="CN42" s="31"/>
      <c r="CO42" s="31"/>
      <c r="CP42" s="31"/>
      <c r="CQ42" s="64"/>
      <c r="CR42" s="64"/>
      <c r="CS42" s="64"/>
      <c r="CT42" s="47"/>
      <c r="CU42" s="47"/>
      <c r="CV42" s="47"/>
      <c r="CW42" s="64"/>
      <c r="CX42" s="64"/>
      <c r="CY42" s="64"/>
      <c r="CZ42" s="64"/>
      <c r="DA42" s="64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3"/>
      <c r="EE42" s="43"/>
      <c r="EF42" s="47"/>
      <c r="EG42" s="47"/>
      <c r="EH42" s="47"/>
      <c r="EI42" s="47"/>
      <c r="EJ42" s="47"/>
      <c r="EK42" s="43"/>
      <c r="EL42" s="43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3"/>
      <c r="EZ42" s="43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3"/>
      <c r="GB42" s="43"/>
      <c r="GC42" s="47"/>
      <c r="GD42" s="47"/>
      <c r="GE42" s="47"/>
      <c r="GF42" s="64"/>
      <c r="GG42" s="248">
        <v>1</v>
      </c>
      <c r="GH42" s="207"/>
      <c r="GI42" s="207"/>
      <c r="GJ42" s="207"/>
      <c r="GK42" s="207"/>
      <c r="GL42" s="207"/>
      <c r="GM42" s="144"/>
      <c r="GN42" s="144"/>
    </row>
    <row r="43" spans="1:196" ht="15" customHeight="1" x14ac:dyDescent="0.3">
      <c r="A43" s="35" t="s">
        <v>55</v>
      </c>
      <c r="B43" s="35" t="s">
        <v>82</v>
      </c>
      <c r="C43" s="4" t="s">
        <v>83</v>
      </c>
      <c r="D43" s="25"/>
      <c r="E43" s="25"/>
      <c r="F43" s="25"/>
      <c r="G43" s="25"/>
      <c r="H43" s="25"/>
      <c r="I43" s="25"/>
      <c r="J43" s="25"/>
      <c r="K43" s="25"/>
      <c r="L43" s="25"/>
      <c r="M43" s="109">
        <v>53.570999999999998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5"/>
      <c r="AM43" s="25"/>
      <c r="AN43" s="25"/>
      <c r="AO43" s="25"/>
      <c r="AP43" s="25"/>
      <c r="AQ43" s="25"/>
      <c r="AR43" s="84">
        <v>68.036000000000001</v>
      </c>
      <c r="AS43" s="25"/>
      <c r="AT43" s="31"/>
      <c r="AU43" s="31"/>
      <c r="AV43" s="31"/>
      <c r="AW43" s="31"/>
      <c r="AX43" s="31"/>
      <c r="AY43" s="47"/>
      <c r="AZ43" s="47"/>
      <c r="BA43" s="47"/>
      <c r="BB43" s="47"/>
      <c r="BC43" s="47"/>
      <c r="BD43" s="47"/>
      <c r="BE43" s="47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47"/>
      <c r="BV43" s="47"/>
      <c r="BW43" s="47"/>
      <c r="BX43" s="47"/>
      <c r="BY43" s="47"/>
      <c r="BZ43" s="47"/>
      <c r="CA43" s="47"/>
      <c r="CB43" s="47"/>
      <c r="CC43" s="40"/>
      <c r="CD43" s="64"/>
      <c r="CE43" s="47"/>
      <c r="CF43" s="47"/>
      <c r="CG43" s="47"/>
      <c r="CH43" s="47"/>
      <c r="CI43" s="64"/>
      <c r="CJ43" s="64"/>
      <c r="CK43" s="47"/>
      <c r="CL43" s="47"/>
      <c r="CM43" s="25"/>
      <c r="CN43" s="43"/>
      <c r="CO43" s="43"/>
      <c r="CP43" s="25"/>
      <c r="CQ43" s="64"/>
      <c r="CR43" s="64"/>
      <c r="CS43" s="64"/>
      <c r="CT43" s="47"/>
      <c r="CU43" s="47"/>
      <c r="CV43" s="47"/>
      <c r="CW43" s="64"/>
      <c r="CX43" s="64"/>
      <c r="CY43" s="64"/>
      <c r="CZ43" s="64"/>
      <c r="DA43" s="64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3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64"/>
      <c r="GG43" s="248">
        <v>2</v>
      </c>
      <c r="GH43" s="207"/>
      <c r="GI43" s="207"/>
      <c r="GJ43" s="207"/>
      <c r="GK43" s="207"/>
      <c r="GL43" s="207"/>
      <c r="GM43" s="144"/>
      <c r="GN43" s="144"/>
    </row>
    <row r="44" spans="1:196" ht="15" customHeight="1" x14ac:dyDescent="0.3">
      <c r="A44" s="52" t="s">
        <v>96</v>
      </c>
      <c r="B44" s="4" t="s">
        <v>95</v>
      </c>
      <c r="C44" s="4" t="s">
        <v>97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31"/>
      <c r="O44" s="31"/>
      <c r="P44" s="26"/>
      <c r="Q44" s="31"/>
      <c r="R44" s="26"/>
      <c r="S44" s="26"/>
      <c r="T44" s="26"/>
      <c r="U44" s="26"/>
      <c r="V44" s="26"/>
      <c r="W44" s="26"/>
      <c r="X44" s="250">
        <v>67.5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40"/>
      <c r="AZ44" s="47"/>
      <c r="BA44" s="47"/>
      <c r="BB44" s="47"/>
      <c r="BC44" s="47"/>
      <c r="BD44" s="47"/>
      <c r="BE44" s="47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43"/>
      <c r="BS44" s="25"/>
      <c r="BT44" s="25"/>
      <c r="BU44" s="47"/>
      <c r="BV44" s="47"/>
      <c r="BW44" s="47"/>
      <c r="BX44" s="47"/>
      <c r="BY44" s="47"/>
      <c r="BZ44" s="47"/>
      <c r="CA44" s="47"/>
      <c r="CB44" s="47"/>
      <c r="CC44" s="47"/>
      <c r="CD44" s="64"/>
      <c r="CE44" s="47"/>
      <c r="CF44" s="47"/>
      <c r="CG44" s="47"/>
      <c r="CH44" s="47"/>
      <c r="CI44" s="64"/>
      <c r="CJ44" s="64"/>
      <c r="CK44" s="47"/>
      <c r="CL44" s="47"/>
      <c r="CM44" s="25"/>
      <c r="CN44" s="25"/>
      <c r="CO44" s="25"/>
      <c r="CP44" s="25"/>
      <c r="CQ44" s="64"/>
      <c r="CR44" s="64"/>
      <c r="CS44" s="64"/>
      <c r="CT44" s="47"/>
      <c r="CU44" s="47"/>
      <c r="CV44" s="47"/>
      <c r="CW44" s="64"/>
      <c r="CX44" s="64"/>
      <c r="CY44" s="64"/>
      <c r="CZ44" s="64"/>
      <c r="DA44" s="64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3"/>
      <c r="EI44" s="43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3"/>
      <c r="FL44" s="43"/>
      <c r="FM44" s="47"/>
      <c r="FN44" s="47"/>
      <c r="FO44" s="47"/>
      <c r="FP44" s="47"/>
      <c r="FQ44" s="47"/>
      <c r="FR44" s="47"/>
      <c r="FS44" s="47"/>
      <c r="FT44" s="47"/>
      <c r="FU44" s="47"/>
      <c r="FV44" s="43"/>
      <c r="FW44" s="47"/>
      <c r="FX44" s="47"/>
      <c r="FY44" s="47"/>
      <c r="FZ44" s="47"/>
      <c r="GA44" s="47"/>
      <c r="GB44" s="47"/>
      <c r="GC44" s="47"/>
      <c r="GD44" s="47"/>
      <c r="GE44" s="47"/>
      <c r="GF44" s="64"/>
      <c r="GG44" s="248">
        <v>1</v>
      </c>
      <c r="GH44" s="207"/>
      <c r="GI44" s="207"/>
      <c r="GJ44" s="207"/>
      <c r="GK44" s="207"/>
      <c r="GL44" s="207"/>
      <c r="GM44" s="144"/>
      <c r="GN44" s="144"/>
    </row>
    <row r="45" spans="1:196" ht="15" customHeight="1" x14ac:dyDescent="0.3">
      <c r="A45" s="35" t="s">
        <v>57</v>
      </c>
      <c r="B45" s="4" t="s">
        <v>58</v>
      </c>
      <c r="C45" s="2" t="s">
        <v>61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31"/>
      <c r="O45" s="31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93">
        <v>62.857142856999999</v>
      </c>
      <c r="AD45" s="26"/>
      <c r="AE45" s="26"/>
      <c r="AF45" s="26"/>
      <c r="AG45" s="31"/>
      <c r="AH45" s="26"/>
      <c r="AI45" s="26"/>
      <c r="AJ45" s="26"/>
      <c r="AK45" s="26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40"/>
      <c r="AZ45" s="40"/>
      <c r="BA45" s="47"/>
      <c r="BB45" s="47"/>
      <c r="BC45" s="47"/>
      <c r="BD45" s="47"/>
      <c r="BE45" s="47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43"/>
      <c r="BR45" s="43"/>
      <c r="BS45" s="25"/>
      <c r="BT45" s="25"/>
      <c r="BU45" s="47"/>
      <c r="BV45" s="47"/>
      <c r="BW45" s="47"/>
      <c r="BX45" s="47"/>
      <c r="BY45" s="47"/>
      <c r="BZ45" s="47"/>
      <c r="CA45" s="47"/>
      <c r="CB45" s="47"/>
      <c r="CC45" s="47"/>
      <c r="CD45" s="64"/>
      <c r="CE45" s="47"/>
      <c r="CF45" s="47"/>
      <c r="CG45" s="47"/>
      <c r="CH45" s="47"/>
      <c r="CI45" s="64"/>
      <c r="CJ45" s="64"/>
      <c r="CK45" s="47"/>
      <c r="CL45" s="47"/>
      <c r="CM45" s="25"/>
      <c r="CN45" s="25"/>
      <c r="CO45" s="25"/>
      <c r="CP45" s="25"/>
      <c r="CQ45" s="44"/>
      <c r="CR45" s="64"/>
      <c r="CS45" s="64"/>
      <c r="CT45" s="43"/>
      <c r="CU45" s="43"/>
      <c r="CV45" s="47"/>
      <c r="CW45" s="64"/>
      <c r="CX45" s="64"/>
      <c r="CY45" s="64"/>
      <c r="CZ45" s="64"/>
      <c r="DA45" s="64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3"/>
      <c r="DN45" s="47"/>
      <c r="DO45" s="47"/>
      <c r="DP45" s="43"/>
      <c r="DQ45" s="43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3"/>
      <c r="EG45" s="43"/>
      <c r="EH45" s="47"/>
      <c r="EI45" s="40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64"/>
      <c r="GG45" s="248">
        <v>1</v>
      </c>
      <c r="GH45" s="207"/>
      <c r="GI45" s="207"/>
      <c r="GJ45" s="207"/>
      <c r="GK45" s="207"/>
      <c r="GL45" s="207"/>
      <c r="GM45" s="144"/>
      <c r="GN45" s="144"/>
    </row>
    <row r="46" spans="1:196" ht="15" customHeight="1" x14ac:dyDescent="0.3">
      <c r="A46" s="53" t="s">
        <v>122</v>
      </c>
      <c r="B46" s="53" t="s">
        <v>123</v>
      </c>
      <c r="C46" s="4" t="s">
        <v>124</v>
      </c>
      <c r="D46" s="25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25"/>
      <c r="AU46" s="25"/>
      <c r="AV46" s="25"/>
      <c r="AW46" s="25"/>
      <c r="AX46" s="25"/>
      <c r="AY46" s="40"/>
      <c r="AZ46" s="47"/>
      <c r="BA46" s="47"/>
      <c r="BB46" s="47"/>
      <c r="BC46" s="47"/>
      <c r="BD46" s="47"/>
      <c r="BE46" s="47"/>
      <c r="BF46" s="47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31"/>
      <c r="BR46" s="43"/>
      <c r="BS46" s="31"/>
      <c r="BT46" s="31"/>
      <c r="BU46" s="47"/>
      <c r="BV46" s="145">
        <v>67.132000000000005</v>
      </c>
      <c r="BW46" s="47"/>
      <c r="BX46" s="47"/>
      <c r="BY46" s="47"/>
      <c r="BZ46" s="47"/>
      <c r="CA46" s="47"/>
      <c r="CB46" s="47"/>
      <c r="CC46" s="47"/>
      <c r="CD46" s="64"/>
      <c r="CE46" s="47"/>
      <c r="CF46" s="47"/>
      <c r="CG46" s="47"/>
      <c r="CH46" s="47"/>
      <c r="CI46" s="64"/>
      <c r="CJ46" s="64"/>
      <c r="CK46" s="47"/>
      <c r="CL46" s="47"/>
      <c r="CM46" s="31"/>
      <c r="CN46" s="31"/>
      <c r="CO46" s="31"/>
      <c r="CP46" s="31"/>
      <c r="CQ46" s="64"/>
      <c r="CR46" s="64"/>
      <c r="CS46" s="64"/>
      <c r="CT46" s="47"/>
      <c r="CU46" s="47"/>
      <c r="CV46" s="47"/>
      <c r="CW46" s="64"/>
      <c r="CX46" s="64"/>
      <c r="CY46" s="64"/>
      <c r="CZ46" s="64"/>
      <c r="DA46" s="64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3"/>
      <c r="EE46" s="43"/>
      <c r="EF46" s="47"/>
      <c r="EG46" s="47"/>
      <c r="EH46" s="47"/>
      <c r="EI46" s="47"/>
      <c r="EJ46" s="47"/>
      <c r="EK46" s="43"/>
      <c r="EL46" s="43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3"/>
      <c r="EZ46" s="43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3"/>
      <c r="GB46" s="43"/>
      <c r="GC46" s="47"/>
      <c r="GD46" s="47"/>
      <c r="GE46" s="47"/>
      <c r="GF46" s="64"/>
      <c r="GG46" s="248">
        <v>1</v>
      </c>
      <c r="GH46" s="207"/>
      <c r="GI46" s="207"/>
      <c r="GJ46" s="207"/>
      <c r="GK46" s="207"/>
      <c r="GL46" s="207"/>
      <c r="GM46" s="144"/>
      <c r="GN46" s="144"/>
    </row>
    <row r="47" spans="1:196" ht="15" customHeight="1" x14ac:dyDescent="0.3">
      <c r="A47" s="52" t="s">
        <v>143</v>
      </c>
      <c r="B47" s="52" t="s">
        <v>142</v>
      </c>
      <c r="C47" s="4" t="s">
        <v>177</v>
      </c>
      <c r="D47" s="25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86">
        <v>64.463999999999999</v>
      </c>
      <c r="T47" s="86">
        <v>61.618000000000002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40"/>
      <c r="AZ47" s="47"/>
      <c r="BA47" s="47"/>
      <c r="BB47" s="47"/>
      <c r="BC47" s="47"/>
      <c r="BD47" s="47"/>
      <c r="BE47" s="47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43"/>
      <c r="BS47" s="31"/>
      <c r="BT47" s="31"/>
      <c r="BU47" s="47"/>
      <c r="BV47" s="47"/>
      <c r="BW47" s="47"/>
      <c r="BX47" s="47"/>
      <c r="BY47" s="47"/>
      <c r="BZ47" s="47"/>
      <c r="CA47" s="47"/>
      <c r="CB47" s="47"/>
      <c r="CC47" s="47"/>
      <c r="CD47" s="64"/>
      <c r="CE47" s="47"/>
      <c r="CF47" s="47"/>
      <c r="CG47" s="47"/>
      <c r="CH47" s="47"/>
      <c r="CI47" s="64"/>
      <c r="CJ47" s="64"/>
      <c r="CK47" s="47"/>
      <c r="CL47" s="47"/>
      <c r="CM47" s="31"/>
      <c r="CN47" s="31"/>
      <c r="CO47" s="31"/>
      <c r="CP47" s="31"/>
      <c r="CQ47" s="64"/>
      <c r="CR47" s="64"/>
      <c r="CS47" s="64"/>
      <c r="CT47" s="47"/>
      <c r="CU47" s="47"/>
      <c r="CV47" s="47"/>
      <c r="CW47" s="64"/>
      <c r="CX47" s="64"/>
      <c r="CY47" s="64"/>
      <c r="CZ47" s="64"/>
      <c r="DA47" s="64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3"/>
      <c r="EE47" s="43"/>
      <c r="EF47" s="47"/>
      <c r="EG47" s="47"/>
      <c r="EH47" s="47"/>
      <c r="EI47" s="47"/>
      <c r="EJ47" s="47"/>
      <c r="EK47" s="43"/>
      <c r="EL47" s="43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3"/>
      <c r="EZ47" s="43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3"/>
      <c r="GB47" s="43"/>
      <c r="GC47" s="47"/>
      <c r="GD47" s="47"/>
      <c r="GE47" s="47"/>
      <c r="GF47" s="64"/>
      <c r="GG47" s="248">
        <v>2</v>
      </c>
      <c r="GH47" s="207"/>
      <c r="GI47" s="207"/>
      <c r="GJ47" s="207"/>
      <c r="GK47" s="207"/>
      <c r="GL47" s="207"/>
      <c r="GM47" s="144"/>
      <c r="GN47" s="144"/>
    </row>
    <row r="48" spans="1:196" ht="15" customHeight="1" thickBot="1" x14ac:dyDescent="0.35">
      <c r="A48" s="53" t="s">
        <v>111</v>
      </c>
      <c r="B48" s="53" t="s">
        <v>110</v>
      </c>
      <c r="C48" s="4" t="s">
        <v>178</v>
      </c>
      <c r="D48" s="25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87">
        <v>60.591999999999999</v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47"/>
      <c r="AZ48" s="40"/>
      <c r="BA48" s="40"/>
      <c r="BB48" s="47"/>
      <c r="BC48" s="47"/>
      <c r="BD48" s="47"/>
      <c r="BE48" s="47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43"/>
      <c r="BS48" s="31"/>
      <c r="BT48" s="31"/>
      <c r="BU48" s="47"/>
      <c r="BV48" s="47"/>
      <c r="BW48" s="47"/>
      <c r="BX48" s="47"/>
      <c r="BY48" s="47"/>
      <c r="BZ48" s="47"/>
      <c r="CA48" s="47"/>
      <c r="CB48" s="47"/>
      <c r="CC48" s="47"/>
      <c r="CD48" s="64"/>
      <c r="CE48" s="47"/>
      <c r="CF48" s="47"/>
      <c r="CG48" s="47"/>
      <c r="CH48" s="47"/>
      <c r="CI48" s="64"/>
      <c r="CJ48" s="64"/>
      <c r="CK48" s="47"/>
      <c r="CL48" s="47"/>
      <c r="CM48" s="31"/>
      <c r="CN48" s="31"/>
      <c r="CO48" s="31"/>
      <c r="CP48" s="31"/>
      <c r="CQ48" s="64"/>
      <c r="CR48" s="64"/>
      <c r="CS48" s="64"/>
      <c r="CT48" s="47"/>
      <c r="CU48" s="47"/>
      <c r="CV48" s="47"/>
      <c r="CW48" s="64"/>
      <c r="CX48" s="64"/>
      <c r="CY48" s="64"/>
      <c r="CZ48" s="64"/>
      <c r="DA48" s="64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3"/>
      <c r="EE48" s="43"/>
      <c r="EF48" s="47"/>
      <c r="EG48" s="47"/>
      <c r="EH48" s="47"/>
      <c r="EI48" s="47"/>
      <c r="EJ48" s="47"/>
      <c r="EK48" s="43"/>
      <c r="EL48" s="43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3"/>
      <c r="EZ48" s="43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3"/>
      <c r="GB48" s="43"/>
      <c r="GC48" s="47"/>
      <c r="GD48" s="47"/>
      <c r="GE48" s="47"/>
      <c r="GF48" s="64"/>
      <c r="GG48" s="248">
        <v>1</v>
      </c>
      <c r="GH48" s="207"/>
      <c r="GI48" s="207"/>
      <c r="GJ48" s="207"/>
      <c r="GK48" s="207"/>
      <c r="GL48" s="207"/>
      <c r="GM48" s="144"/>
      <c r="GN48" s="144"/>
    </row>
    <row r="49" spans="1:196" ht="15" customHeight="1" x14ac:dyDescent="0.3">
      <c r="A49" s="53" t="s">
        <v>36</v>
      </c>
      <c r="B49" s="53" t="s">
        <v>37</v>
      </c>
      <c r="C49" s="53" t="s">
        <v>38</v>
      </c>
      <c r="D49" s="84">
        <v>65.960999999999999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47"/>
      <c r="AZ49" s="40"/>
      <c r="BA49" s="47"/>
      <c r="BB49" s="47"/>
      <c r="BC49" s="47"/>
      <c r="BD49" s="47"/>
      <c r="BE49" s="47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43"/>
      <c r="BS49" s="31"/>
      <c r="BT49" s="31"/>
      <c r="BU49" s="47"/>
      <c r="BV49" s="47"/>
      <c r="BW49" s="47"/>
      <c r="BX49" s="47"/>
      <c r="BY49" s="47"/>
      <c r="BZ49" s="47"/>
      <c r="CA49" s="47"/>
      <c r="CB49" s="47"/>
      <c r="CC49" s="47"/>
      <c r="CD49" s="64"/>
      <c r="CE49" s="47"/>
      <c r="CF49" s="47"/>
      <c r="CG49" s="47"/>
      <c r="CH49" s="47"/>
      <c r="CI49" s="64"/>
      <c r="CJ49" s="64"/>
      <c r="CK49" s="47"/>
      <c r="CL49" s="47"/>
      <c r="CM49" s="31"/>
      <c r="CN49" s="31"/>
      <c r="CO49" s="31"/>
      <c r="CP49" s="31"/>
      <c r="CQ49" s="64"/>
      <c r="CR49" s="64"/>
      <c r="CS49" s="64"/>
      <c r="CT49" s="47"/>
      <c r="CU49" s="47"/>
      <c r="CV49" s="47"/>
      <c r="CW49" s="44"/>
      <c r="CX49" s="64"/>
      <c r="CY49" s="64"/>
      <c r="CZ49" s="64"/>
      <c r="DA49" s="64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3"/>
      <c r="EE49" s="43"/>
      <c r="EF49" s="47"/>
      <c r="EG49" s="47"/>
      <c r="EH49" s="47"/>
      <c r="EI49" s="47"/>
      <c r="EJ49" s="47"/>
      <c r="EK49" s="43"/>
      <c r="EL49" s="43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3"/>
      <c r="EZ49" s="43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3"/>
      <c r="GB49" s="43"/>
      <c r="GC49" s="47"/>
      <c r="GD49" s="47"/>
      <c r="GE49" s="47"/>
      <c r="GF49" s="64"/>
      <c r="GG49" s="248">
        <v>1</v>
      </c>
      <c r="GH49" s="207"/>
      <c r="GI49" s="207"/>
      <c r="GJ49" s="207"/>
      <c r="GK49" s="207"/>
      <c r="GL49" s="207"/>
      <c r="GM49" s="144"/>
      <c r="GN49" s="144"/>
    </row>
    <row r="50" spans="1:196" ht="15" customHeight="1" thickBot="1" x14ac:dyDescent="0.35">
      <c r="A50" s="53" t="s">
        <v>39</v>
      </c>
      <c r="B50" s="53" t="s">
        <v>40</v>
      </c>
      <c r="C50" s="53" t="s">
        <v>34</v>
      </c>
      <c r="D50" s="84">
        <v>65.191999999999993</v>
      </c>
      <c r="E50" s="89">
        <v>61.67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47"/>
      <c r="AZ50" s="40"/>
      <c r="BA50" s="47"/>
      <c r="BB50" s="47"/>
      <c r="BC50" s="47"/>
      <c r="BD50" s="47"/>
      <c r="BE50" s="47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43"/>
      <c r="BS50" s="31"/>
      <c r="BT50" s="31"/>
      <c r="BU50" s="47"/>
      <c r="BV50" s="47"/>
      <c r="BW50" s="47"/>
      <c r="BX50" s="47"/>
      <c r="BY50" s="47"/>
      <c r="BZ50" s="47"/>
      <c r="CA50" s="47"/>
      <c r="CB50" s="47"/>
      <c r="CC50" s="47"/>
      <c r="CD50" s="64"/>
      <c r="CE50" s="47"/>
      <c r="CF50" s="47"/>
      <c r="CG50" s="47"/>
      <c r="CH50" s="47"/>
      <c r="CI50" s="64"/>
      <c r="CJ50" s="64"/>
      <c r="CK50" s="47"/>
      <c r="CL50" s="47"/>
      <c r="CM50" s="31"/>
      <c r="CN50" s="31"/>
      <c r="CO50" s="31"/>
      <c r="CP50" s="31"/>
      <c r="CQ50" s="64"/>
      <c r="CR50" s="64"/>
      <c r="CS50" s="64"/>
      <c r="CT50" s="47"/>
      <c r="CU50" s="47"/>
      <c r="CV50" s="47"/>
      <c r="CW50" s="64"/>
      <c r="CX50" s="64"/>
      <c r="CY50" s="64"/>
      <c r="CZ50" s="64"/>
      <c r="DA50" s="64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3"/>
      <c r="EE50" s="43"/>
      <c r="EF50" s="47"/>
      <c r="EG50" s="47"/>
      <c r="EH50" s="47"/>
      <c r="EI50" s="47"/>
      <c r="EJ50" s="47"/>
      <c r="EK50" s="43"/>
      <c r="EL50" s="43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3"/>
      <c r="EZ50" s="43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3"/>
      <c r="GB50" s="43"/>
      <c r="GC50" s="47"/>
      <c r="GD50" s="47"/>
      <c r="GE50" s="47"/>
      <c r="GF50" s="64"/>
      <c r="GG50" s="248">
        <v>2</v>
      </c>
      <c r="GH50" s="207"/>
      <c r="GI50" s="207"/>
      <c r="GJ50" s="207"/>
      <c r="GK50" s="207"/>
      <c r="GL50" s="207"/>
      <c r="GM50" s="144"/>
      <c r="GN50" s="144"/>
    </row>
    <row r="51" spans="1:196" ht="15" customHeight="1" x14ac:dyDescent="0.3">
      <c r="A51" s="53" t="s">
        <v>105</v>
      </c>
      <c r="B51" s="2" t="s">
        <v>106</v>
      </c>
      <c r="C51" s="76" t="s">
        <v>162</v>
      </c>
      <c r="D51" s="25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17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47"/>
      <c r="AZ51" s="40"/>
      <c r="BA51" s="40"/>
      <c r="BB51" s="47"/>
      <c r="BC51" s="47"/>
      <c r="BD51" s="47"/>
      <c r="BE51" s="47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43"/>
      <c r="BS51" s="31"/>
      <c r="BT51" s="31"/>
      <c r="BU51" s="47"/>
      <c r="BV51" s="47"/>
      <c r="BW51" s="47"/>
      <c r="BX51" s="47"/>
      <c r="BY51" s="47"/>
      <c r="BZ51" s="47"/>
      <c r="CA51" s="47"/>
      <c r="CB51" s="47"/>
      <c r="CC51" s="93">
        <v>63.214285713999999</v>
      </c>
      <c r="CD51" s="64"/>
      <c r="CE51" s="47"/>
      <c r="CF51" s="47"/>
      <c r="CG51" s="47"/>
      <c r="CH51" s="47"/>
      <c r="CI51" s="64"/>
      <c r="CJ51" s="64"/>
      <c r="CK51" s="47"/>
      <c r="CL51" s="47"/>
      <c r="CM51" s="31"/>
      <c r="CN51" s="31"/>
      <c r="CO51" s="31"/>
      <c r="CP51" s="31"/>
      <c r="CQ51" s="64"/>
      <c r="CR51" s="64"/>
      <c r="CS51" s="64"/>
      <c r="CT51" s="47"/>
      <c r="CU51" s="47"/>
      <c r="CV51" s="47"/>
      <c r="CW51" s="64"/>
      <c r="CX51" s="64"/>
      <c r="CY51" s="64"/>
      <c r="CZ51" s="64"/>
      <c r="DA51" s="64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3"/>
      <c r="EE51" s="43"/>
      <c r="EF51" s="47"/>
      <c r="EG51" s="47"/>
      <c r="EH51" s="47"/>
      <c r="EI51" s="47"/>
      <c r="EJ51" s="47"/>
      <c r="EK51" s="43"/>
      <c r="EL51" s="43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3"/>
      <c r="EZ51" s="43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3"/>
      <c r="GB51" s="43"/>
      <c r="GC51" s="47"/>
      <c r="GD51" s="47"/>
      <c r="GE51" s="47"/>
      <c r="GF51" s="64"/>
      <c r="GG51" s="248">
        <v>1</v>
      </c>
      <c r="GH51" s="207"/>
      <c r="GI51" s="207"/>
      <c r="GJ51" s="207"/>
      <c r="GK51" s="207"/>
      <c r="GL51" s="207"/>
      <c r="GM51" s="144"/>
      <c r="GN51" s="144"/>
    </row>
    <row r="52" spans="1:196" ht="14.25" customHeight="1" x14ac:dyDescent="0.3">
      <c r="A52" s="53" t="s">
        <v>197</v>
      </c>
      <c r="B52" s="4" t="s">
        <v>198</v>
      </c>
      <c r="C52" s="46" t="s">
        <v>199</v>
      </c>
      <c r="D52" s="25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47"/>
      <c r="AZ52" s="40"/>
      <c r="BA52" s="40"/>
      <c r="BB52" s="47"/>
      <c r="BC52" s="47"/>
      <c r="BD52" s="47"/>
      <c r="BE52" s="47"/>
      <c r="BF52" s="31"/>
      <c r="BG52" s="31"/>
      <c r="BH52" s="97">
        <v>64.463999999999999</v>
      </c>
      <c r="BI52" s="31"/>
      <c r="BJ52" s="31"/>
      <c r="BK52" s="31"/>
      <c r="BL52" s="31"/>
      <c r="BM52" s="31"/>
      <c r="BN52" s="31"/>
      <c r="BO52" s="31"/>
      <c r="BP52" s="31"/>
      <c r="BQ52" s="31"/>
      <c r="BR52" s="43"/>
      <c r="BS52" s="31"/>
      <c r="BT52" s="31"/>
      <c r="BU52" s="47"/>
      <c r="BV52" s="47"/>
      <c r="BW52" s="47"/>
      <c r="BX52" s="47"/>
      <c r="BY52" s="47"/>
      <c r="BZ52" s="47"/>
      <c r="CA52" s="47"/>
      <c r="CB52" s="64"/>
      <c r="CC52" s="64"/>
      <c r="CD52" s="64"/>
      <c r="CE52" s="47"/>
      <c r="CF52" s="47"/>
      <c r="CG52" s="47"/>
      <c r="CH52" s="47"/>
      <c r="CI52" s="64"/>
      <c r="CJ52" s="64"/>
      <c r="CK52" s="64"/>
      <c r="CL52" s="64"/>
      <c r="CM52" s="31"/>
      <c r="CN52" s="31"/>
      <c r="CO52" s="31"/>
      <c r="CP52" s="31"/>
      <c r="CQ52" s="64"/>
      <c r="CR52" s="64"/>
      <c r="CS52" s="64"/>
      <c r="CT52" s="47"/>
      <c r="CU52" s="47"/>
      <c r="CV52" s="47"/>
      <c r="CW52" s="64"/>
      <c r="CX52" s="64"/>
      <c r="CY52" s="64"/>
      <c r="CZ52" s="64"/>
      <c r="DA52" s="64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3"/>
      <c r="EE52" s="43"/>
      <c r="EF52" s="47"/>
      <c r="EG52" s="47"/>
      <c r="EH52" s="47"/>
      <c r="EI52" s="47"/>
      <c r="EJ52" s="47"/>
      <c r="EK52" s="43"/>
      <c r="EL52" s="43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3"/>
      <c r="EZ52" s="43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3"/>
      <c r="GB52" s="43"/>
      <c r="GC52" s="47"/>
      <c r="GD52" s="47"/>
      <c r="GE52" s="47"/>
      <c r="GF52" s="64"/>
      <c r="GG52" s="248">
        <v>1</v>
      </c>
      <c r="GH52" s="207"/>
      <c r="GI52" s="207"/>
      <c r="GJ52" s="207"/>
      <c r="GK52" s="207"/>
      <c r="GL52" s="207"/>
      <c r="GM52" s="144"/>
      <c r="GN52" s="144"/>
    </row>
    <row r="53" spans="1:196" ht="15" customHeight="1" x14ac:dyDescent="0.3">
      <c r="A53" s="52" t="s">
        <v>98</v>
      </c>
      <c r="B53" s="4" t="s">
        <v>99</v>
      </c>
      <c r="C53" s="4" t="s">
        <v>100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1"/>
      <c r="O53" s="31"/>
      <c r="P53" s="26"/>
      <c r="Q53" s="31"/>
      <c r="R53" s="26"/>
      <c r="S53" s="26"/>
      <c r="T53" s="26"/>
      <c r="U53" s="26"/>
      <c r="V53" s="26"/>
      <c r="W53" s="26"/>
      <c r="X53" s="91">
        <v>62.6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5"/>
      <c r="AM53" s="25"/>
      <c r="AN53" s="25"/>
      <c r="AO53" s="25"/>
      <c r="AP53" s="25"/>
      <c r="AQ53" s="25"/>
      <c r="AR53" s="25"/>
      <c r="AS53" s="25"/>
      <c r="AT53" s="31"/>
      <c r="AU53" s="31"/>
      <c r="AV53" s="31"/>
      <c r="AW53" s="31"/>
      <c r="AX53" s="31"/>
      <c r="AY53" s="47"/>
      <c r="AZ53" s="40"/>
      <c r="BA53" s="40"/>
      <c r="BB53" s="47"/>
      <c r="BC53" s="47"/>
      <c r="BD53" s="47"/>
      <c r="BE53" s="47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43"/>
      <c r="BS53" s="25"/>
      <c r="BT53" s="25"/>
      <c r="BU53" s="47"/>
      <c r="BV53" s="47"/>
      <c r="BW53" s="47"/>
      <c r="BX53" s="47"/>
      <c r="BY53" s="47"/>
      <c r="BZ53" s="47"/>
      <c r="CA53" s="47"/>
      <c r="CB53" s="64"/>
      <c r="CC53" s="64"/>
      <c r="CD53" s="64"/>
      <c r="CE53" s="47"/>
      <c r="CF53" s="47"/>
      <c r="CG53" s="47"/>
      <c r="CH53" s="47"/>
      <c r="CI53" s="64"/>
      <c r="CJ53" s="64"/>
      <c r="CK53" s="64"/>
      <c r="CL53" s="64"/>
      <c r="CM53" s="25"/>
      <c r="CN53" s="25"/>
      <c r="CO53" s="25"/>
      <c r="CP53" s="25"/>
      <c r="CQ53" s="64"/>
      <c r="CR53" s="64"/>
      <c r="CS53" s="64"/>
      <c r="CT53" s="47"/>
      <c r="CU53" s="47"/>
      <c r="CV53" s="47"/>
      <c r="CW53" s="64"/>
      <c r="CX53" s="64"/>
      <c r="CY53" s="64"/>
      <c r="CZ53" s="64"/>
      <c r="DA53" s="64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3"/>
      <c r="EI53" s="43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3"/>
      <c r="FL53" s="43"/>
      <c r="FM53" s="47"/>
      <c r="FN53" s="47"/>
      <c r="FO53" s="47"/>
      <c r="FP53" s="47"/>
      <c r="FQ53" s="47"/>
      <c r="FR53" s="47"/>
      <c r="FS53" s="47"/>
      <c r="FT53" s="47"/>
      <c r="FU53" s="47"/>
      <c r="FV53" s="43"/>
      <c r="FW53" s="47"/>
      <c r="FX53" s="47"/>
      <c r="FY53" s="47"/>
      <c r="FZ53" s="47"/>
      <c r="GA53" s="47"/>
      <c r="GB53" s="47"/>
      <c r="GC53" s="47"/>
      <c r="GD53" s="47"/>
      <c r="GE53" s="47"/>
      <c r="GF53" s="64"/>
      <c r="GG53" s="248">
        <v>1</v>
      </c>
      <c r="GH53" s="207"/>
      <c r="GI53" s="207"/>
      <c r="GJ53" s="207"/>
      <c r="GK53" s="207"/>
      <c r="GL53" s="207"/>
      <c r="GM53" s="144"/>
      <c r="GN53" s="144"/>
    </row>
    <row r="54" spans="1:196" ht="15" customHeight="1" x14ac:dyDescent="0.3">
      <c r="A54" s="53" t="s">
        <v>107</v>
      </c>
      <c r="B54" s="54" t="s">
        <v>108</v>
      </c>
      <c r="C54" s="54" t="s">
        <v>109</v>
      </c>
      <c r="D54" s="25"/>
      <c r="E54" s="17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47"/>
      <c r="AZ54" s="47"/>
      <c r="BA54" s="47"/>
      <c r="BB54" s="40"/>
      <c r="BC54" s="47"/>
      <c r="BD54" s="47"/>
      <c r="BE54" s="47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43"/>
      <c r="BS54" s="31"/>
      <c r="BT54" s="31"/>
      <c r="BU54" s="47"/>
      <c r="BV54" s="47"/>
      <c r="BW54" s="47"/>
      <c r="BX54" s="47"/>
      <c r="BY54" s="47"/>
      <c r="BZ54" s="47"/>
      <c r="CA54" s="47"/>
      <c r="CB54" s="64"/>
      <c r="CC54" s="93">
        <v>62.857142856999999</v>
      </c>
      <c r="CD54" s="64"/>
      <c r="CE54" s="47"/>
      <c r="CF54" s="47"/>
      <c r="CG54" s="47"/>
      <c r="CH54" s="47"/>
      <c r="CI54" s="64"/>
      <c r="CJ54" s="64"/>
      <c r="CK54" s="64"/>
      <c r="CL54" s="64"/>
      <c r="CM54" s="31"/>
      <c r="CN54" s="31"/>
      <c r="CO54" s="31"/>
      <c r="CP54" s="31"/>
      <c r="CQ54" s="64"/>
      <c r="CR54" s="64"/>
      <c r="CS54" s="64"/>
      <c r="CT54" s="47"/>
      <c r="CU54" s="47"/>
      <c r="CV54" s="47"/>
      <c r="CW54" s="64"/>
      <c r="CX54" s="64"/>
      <c r="CY54" s="64"/>
      <c r="CZ54" s="64"/>
      <c r="DA54" s="64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3"/>
      <c r="EE54" s="43"/>
      <c r="EF54" s="47"/>
      <c r="EG54" s="47"/>
      <c r="EH54" s="47"/>
      <c r="EI54" s="47"/>
      <c r="EJ54" s="47"/>
      <c r="EK54" s="43"/>
      <c r="EL54" s="43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3"/>
      <c r="EZ54" s="43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3"/>
      <c r="GB54" s="43"/>
      <c r="GC54" s="47"/>
      <c r="GD54" s="47"/>
      <c r="GE54" s="47"/>
      <c r="GF54" s="64"/>
      <c r="GG54" s="248">
        <v>1</v>
      </c>
      <c r="GH54" s="207"/>
      <c r="GI54" s="207"/>
      <c r="GJ54" s="207"/>
      <c r="GK54" s="207"/>
      <c r="GL54" s="207"/>
      <c r="GM54" s="144"/>
      <c r="GN54" s="144"/>
    </row>
    <row r="55" spans="1:196" ht="15" customHeight="1" x14ac:dyDescent="0.3">
      <c r="A55" s="53" t="s">
        <v>117</v>
      </c>
      <c r="B55" s="53" t="s">
        <v>116</v>
      </c>
      <c r="C55" s="2" t="s">
        <v>119</v>
      </c>
      <c r="D55" s="25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47"/>
      <c r="AZ55" s="47"/>
      <c r="BA55" s="47"/>
      <c r="BB55" s="47"/>
      <c r="BC55" s="47"/>
      <c r="BD55" s="47"/>
      <c r="BE55" s="47"/>
      <c r="BF55" s="93">
        <v>63.482142856999999</v>
      </c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31"/>
      <c r="BR55" s="43"/>
      <c r="BS55" s="31"/>
      <c r="BT55" s="31"/>
      <c r="BU55" s="47"/>
      <c r="BV55" s="47"/>
      <c r="BW55" s="47"/>
      <c r="BX55" s="47"/>
      <c r="BY55" s="47"/>
      <c r="BZ55" s="47"/>
      <c r="CA55" s="47"/>
      <c r="CB55" s="64"/>
      <c r="CC55" s="64"/>
      <c r="CD55" s="64"/>
      <c r="CE55" s="47"/>
      <c r="CF55" s="47"/>
      <c r="CG55" s="47"/>
      <c r="CH55" s="47"/>
      <c r="CI55" s="64"/>
      <c r="CJ55" s="64"/>
      <c r="CK55" s="64"/>
      <c r="CL55" s="64"/>
      <c r="CM55" s="31"/>
      <c r="CN55" s="31"/>
      <c r="CO55" s="31"/>
      <c r="CP55" s="31"/>
      <c r="CQ55" s="64"/>
      <c r="CR55" s="64"/>
      <c r="CS55" s="64"/>
      <c r="CT55" s="47"/>
      <c r="CU55" s="47"/>
      <c r="CV55" s="47"/>
      <c r="CW55" s="64"/>
      <c r="CX55" s="64"/>
      <c r="CY55" s="64"/>
      <c r="CZ55" s="64"/>
      <c r="DA55" s="64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3"/>
      <c r="EE55" s="43"/>
      <c r="EF55" s="47"/>
      <c r="EG55" s="47"/>
      <c r="EH55" s="47"/>
      <c r="EI55" s="47"/>
      <c r="EJ55" s="47"/>
      <c r="EK55" s="43"/>
      <c r="EL55" s="43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3"/>
      <c r="EZ55" s="43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3"/>
      <c r="GB55" s="43"/>
      <c r="GC55" s="47"/>
      <c r="GD55" s="47"/>
      <c r="GE55" s="47"/>
      <c r="GF55" s="64"/>
      <c r="GG55" s="248">
        <v>1</v>
      </c>
      <c r="GH55" s="207"/>
      <c r="GI55" s="207"/>
      <c r="GJ55" s="207"/>
      <c r="GK55" s="207"/>
      <c r="GL55" s="207"/>
      <c r="GM55" s="144"/>
      <c r="GN55" s="144"/>
    </row>
    <row r="56" spans="1:196" ht="15" customHeight="1" x14ac:dyDescent="0.3">
      <c r="A56" s="53" t="s">
        <v>158</v>
      </c>
      <c r="B56" s="2" t="s">
        <v>139</v>
      </c>
      <c r="C56" s="4" t="s">
        <v>159</v>
      </c>
      <c r="D56" s="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1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47"/>
      <c r="AZ56" s="47"/>
      <c r="BA56" s="47"/>
      <c r="BB56" s="109">
        <v>62.436</v>
      </c>
      <c r="BC56" s="47"/>
      <c r="BD56" s="47"/>
      <c r="BE56" s="47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43"/>
      <c r="BS56" s="31"/>
      <c r="BT56" s="31"/>
      <c r="BU56" s="47"/>
      <c r="BV56" s="47"/>
      <c r="BW56" s="47"/>
      <c r="BX56" s="47"/>
      <c r="BY56" s="47"/>
      <c r="BZ56" s="47"/>
      <c r="CA56" s="47"/>
      <c r="CB56" s="64"/>
      <c r="CC56" s="64"/>
      <c r="CD56" s="64"/>
      <c r="CE56" s="47"/>
      <c r="CF56" s="47"/>
      <c r="CG56" s="47"/>
      <c r="CH56" s="47"/>
      <c r="CI56" s="64"/>
      <c r="CJ56" s="64"/>
      <c r="CK56" s="64"/>
      <c r="CL56" s="64"/>
      <c r="CM56" s="31"/>
      <c r="CN56" s="31"/>
      <c r="CO56" s="31"/>
      <c r="CP56" s="31"/>
      <c r="CQ56" s="64"/>
      <c r="CR56" s="64"/>
      <c r="CS56" s="64"/>
      <c r="CT56" s="47"/>
      <c r="CU56" s="47"/>
      <c r="CV56" s="47"/>
      <c r="CW56" s="64"/>
      <c r="CX56" s="64"/>
      <c r="CY56" s="64"/>
      <c r="CZ56" s="64"/>
      <c r="DA56" s="64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3"/>
      <c r="EE56" s="43"/>
      <c r="EF56" s="47"/>
      <c r="EG56" s="47"/>
      <c r="EH56" s="47"/>
      <c r="EI56" s="47"/>
      <c r="EJ56" s="47"/>
      <c r="EK56" s="43"/>
      <c r="EL56" s="43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3"/>
      <c r="EZ56" s="43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3"/>
      <c r="GB56" s="43"/>
      <c r="GC56" s="47"/>
      <c r="GD56" s="47"/>
      <c r="GE56" s="47"/>
      <c r="GF56" s="64"/>
      <c r="GG56" s="248">
        <v>1</v>
      </c>
      <c r="GH56" s="207"/>
      <c r="GI56" s="207"/>
      <c r="GJ56" s="207"/>
      <c r="GK56" s="207"/>
      <c r="GL56" s="207"/>
      <c r="GM56" s="144"/>
      <c r="GN56" s="144"/>
    </row>
    <row r="57" spans="1:196" ht="15" customHeight="1" thickBot="1" x14ac:dyDescent="0.35">
      <c r="A57" s="52" t="s">
        <v>54</v>
      </c>
      <c r="B57" s="50" t="s">
        <v>42</v>
      </c>
      <c r="C57" s="4" t="s">
        <v>180</v>
      </c>
      <c r="D57" s="25"/>
      <c r="E57" s="31"/>
      <c r="F57" s="25"/>
      <c r="G57" s="25"/>
      <c r="H57" s="25"/>
      <c r="I57" s="25"/>
      <c r="J57" s="25"/>
      <c r="K57" s="25"/>
      <c r="L57" s="25"/>
      <c r="M57" s="25"/>
      <c r="N57" s="26"/>
      <c r="O57" s="87">
        <v>63.75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5"/>
      <c r="AM57" s="25"/>
      <c r="AN57" s="25"/>
      <c r="AO57" s="25"/>
      <c r="AP57" s="25"/>
      <c r="AQ57" s="25"/>
      <c r="AR57" s="25"/>
      <c r="AS57" s="25"/>
      <c r="AT57" s="31"/>
      <c r="AU57" s="31"/>
      <c r="AV57" s="31"/>
      <c r="AW57" s="31"/>
      <c r="AX57" s="31"/>
      <c r="AY57" s="47"/>
      <c r="AZ57" s="47"/>
      <c r="BA57" s="40"/>
      <c r="BB57" s="47"/>
      <c r="BC57" s="47"/>
      <c r="BD57" s="47"/>
      <c r="BE57" s="47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43"/>
      <c r="BR57" s="43"/>
      <c r="BS57" s="25"/>
      <c r="BT57" s="25"/>
      <c r="BU57" s="47"/>
      <c r="BV57" s="47"/>
      <c r="BW57" s="47"/>
      <c r="BX57" s="47"/>
      <c r="BY57" s="47"/>
      <c r="BZ57" s="47"/>
      <c r="CA57" s="47"/>
      <c r="CB57" s="64"/>
      <c r="CC57" s="64"/>
      <c r="CD57" s="64"/>
      <c r="CE57" s="47"/>
      <c r="CF57" s="47"/>
      <c r="CG57" s="47"/>
      <c r="CH57" s="47"/>
      <c r="CI57" s="64"/>
      <c r="CJ57" s="64"/>
      <c r="CK57" s="64"/>
      <c r="CL57" s="64"/>
      <c r="CM57" s="25"/>
      <c r="CN57" s="25"/>
      <c r="CO57" s="25"/>
      <c r="CP57" s="25"/>
      <c r="CQ57" s="64"/>
      <c r="CR57" s="64"/>
      <c r="CS57" s="64"/>
      <c r="CT57" s="47"/>
      <c r="CU57" s="47"/>
      <c r="CV57" s="47"/>
      <c r="CW57" s="64"/>
      <c r="CX57" s="64"/>
      <c r="CY57" s="64"/>
      <c r="CZ57" s="64"/>
      <c r="DA57" s="64"/>
      <c r="DB57" s="47"/>
      <c r="DC57" s="47"/>
      <c r="DD57" s="47"/>
      <c r="DE57" s="47"/>
      <c r="DF57" s="43"/>
      <c r="DG57" s="47"/>
      <c r="DH57" s="47"/>
      <c r="DI57" s="47"/>
      <c r="DJ57" s="47"/>
      <c r="DK57" s="47"/>
      <c r="DL57" s="43"/>
      <c r="DM57" s="43"/>
      <c r="DN57" s="47"/>
      <c r="DO57" s="47"/>
      <c r="DP57" s="43"/>
      <c r="DQ57" s="43"/>
      <c r="DR57" s="47"/>
      <c r="DS57" s="47"/>
      <c r="DT57" s="47"/>
      <c r="DU57" s="47"/>
      <c r="DV57" s="47"/>
      <c r="DW57" s="47"/>
      <c r="DX57" s="47"/>
      <c r="DY57" s="43"/>
      <c r="DZ57" s="47"/>
      <c r="EA57" s="47"/>
      <c r="EB57" s="47"/>
      <c r="EC57" s="47"/>
      <c r="ED57" s="47"/>
      <c r="EE57" s="47"/>
      <c r="EF57" s="43"/>
      <c r="EG57" s="47"/>
      <c r="EH57" s="47"/>
      <c r="EI57" s="47"/>
      <c r="EJ57" s="47"/>
      <c r="EK57" s="47"/>
      <c r="EL57" s="47"/>
      <c r="EM57" s="47"/>
      <c r="EN57" s="47"/>
      <c r="EO57" s="47"/>
      <c r="EP57" s="43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64"/>
      <c r="GG57" s="248">
        <v>1</v>
      </c>
      <c r="GH57" s="207"/>
      <c r="GI57" s="207"/>
      <c r="GJ57" s="207"/>
      <c r="GK57" s="207"/>
      <c r="GL57" s="207"/>
      <c r="GM57" s="144"/>
      <c r="GN57" s="144"/>
    </row>
    <row r="58" spans="1:196" ht="15" customHeight="1" x14ac:dyDescent="0.3">
      <c r="A58" s="35" t="s">
        <v>74</v>
      </c>
      <c r="B58" s="35" t="s">
        <v>242</v>
      </c>
      <c r="C58" s="46" t="s">
        <v>243</v>
      </c>
      <c r="D58" s="25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47"/>
      <c r="AZ58" s="47"/>
      <c r="BA58" s="40"/>
      <c r="BB58" s="47"/>
      <c r="BC58" s="47"/>
      <c r="BD58" s="47"/>
      <c r="BE58" s="47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43"/>
      <c r="BS58" s="31"/>
      <c r="BT58" s="31"/>
      <c r="BU58" s="47"/>
      <c r="BV58" s="47"/>
      <c r="BW58" s="47"/>
      <c r="BX58" s="47"/>
      <c r="BY58" s="47"/>
      <c r="BZ58" s="47"/>
      <c r="CA58" s="47"/>
      <c r="CB58" s="64"/>
      <c r="CC58" s="64"/>
      <c r="CD58" s="64"/>
      <c r="CE58" s="47"/>
      <c r="CF58" s="47"/>
      <c r="CG58" s="47"/>
      <c r="CH58" s="47"/>
      <c r="CI58" s="64"/>
      <c r="CJ58" s="64"/>
      <c r="CK58" s="64"/>
      <c r="CL58" s="64"/>
      <c r="CM58" s="31"/>
      <c r="CN58" s="31"/>
      <c r="CO58" s="31"/>
      <c r="CP58" s="31"/>
      <c r="CQ58" s="64"/>
      <c r="CR58" s="64"/>
      <c r="CS58" s="64"/>
      <c r="CT58" s="47"/>
      <c r="CU58" s="47"/>
      <c r="CV58" s="47"/>
      <c r="CW58" s="64"/>
      <c r="CX58" s="64"/>
      <c r="CY58" s="64"/>
      <c r="CZ58" s="64"/>
      <c r="DA58" s="64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3"/>
      <c r="EE58" s="43"/>
      <c r="EF58" s="47"/>
      <c r="EG58" s="97">
        <v>62.929000000000002</v>
      </c>
      <c r="EH58" s="47"/>
      <c r="EI58" s="47"/>
      <c r="EJ58" s="47"/>
      <c r="EK58" s="43"/>
      <c r="EL58" s="43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3"/>
      <c r="EZ58" s="43"/>
      <c r="FA58" s="47"/>
      <c r="FB58" s="47"/>
      <c r="FC58" s="47"/>
      <c r="FD58" s="97">
        <v>62.23</v>
      </c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3"/>
      <c r="GB58" s="43"/>
      <c r="GC58" s="47"/>
      <c r="GD58" s="47"/>
      <c r="GE58" s="47"/>
      <c r="GF58" s="64"/>
      <c r="GG58" s="248">
        <v>2</v>
      </c>
      <c r="GH58" s="207"/>
      <c r="GI58" s="207"/>
      <c r="GJ58" s="207"/>
      <c r="GK58" s="207"/>
      <c r="GL58" s="207"/>
      <c r="GM58" s="144"/>
      <c r="GN58" s="144"/>
    </row>
    <row r="59" spans="1:196" ht="15" customHeight="1" x14ac:dyDescent="0.3">
      <c r="A59" s="53" t="s">
        <v>171</v>
      </c>
      <c r="B59" s="61" t="s">
        <v>172</v>
      </c>
      <c r="C59" s="4" t="s">
        <v>181</v>
      </c>
      <c r="D59" s="25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86">
        <v>62.646999999999998</v>
      </c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25"/>
      <c r="AU59" s="25"/>
      <c r="AV59" s="25"/>
      <c r="AW59" s="25"/>
      <c r="AX59" s="25"/>
      <c r="AY59" s="47"/>
      <c r="AZ59" s="47"/>
      <c r="BA59" s="40"/>
      <c r="BB59" s="47"/>
      <c r="BC59" s="47"/>
      <c r="BD59" s="47"/>
      <c r="BE59" s="47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43"/>
      <c r="BS59" s="31"/>
      <c r="BT59" s="31"/>
      <c r="BU59" s="47"/>
      <c r="BV59" s="47"/>
      <c r="BW59" s="47"/>
      <c r="BX59" s="47"/>
      <c r="BY59" s="47"/>
      <c r="BZ59" s="47"/>
      <c r="CA59" s="47"/>
      <c r="CB59" s="64"/>
      <c r="CC59" s="64"/>
      <c r="CD59" s="64"/>
      <c r="CE59" s="47"/>
      <c r="CF59" s="47"/>
      <c r="CG59" s="47"/>
      <c r="CH59" s="47"/>
      <c r="CI59" s="64"/>
      <c r="CJ59" s="64"/>
      <c r="CK59" s="64"/>
      <c r="CL59" s="64"/>
      <c r="CM59" s="31"/>
      <c r="CN59" s="31"/>
      <c r="CO59" s="31"/>
      <c r="CP59" s="31"/>
      <c r="CQ59" s="64"/>
      <c r="CR59" s="64"/>
      <c r="CS59" s="64"/>
      <c r="CT59" s="47"/>
      <c r="CU59" s="47"/>
      <c r="CV59" s="47"/>
      <c r="CW59" s="64"/>
      <c r="CX59" s="64"/>
      <c r="CY59" s="64"/>
      <c r="CZ59" s="64"/>
      <c r="DA59" s="64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3"/>
      <c r="EE59" s="43"/>
      <c r="EF59" s="47"/>
      <c r="EG59" s="47"/>
      <c r="EH59" s="47"/>
      <c r="EI59" s="47"/>
      <c r="EJ59" s="47"/>
      <c r="EK59" s="43"/>
      <c r="EL59" s="43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3"/>
      <c r="EZ59" s="43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3"/>
      <c r="GB59" s="43"/>
      <c r="GC59" s="47"/>
      <c r="GD59" s="47"/>
      <c r="GE59" s="47"/>
      <c r="GF59" s="64"/>
      <c r="GG59" s="248">
        <v>2</v>
      </c>
      <c r="GH59" s="207"/>
      <c r="GI59" s="207"/>
      <c r="GJ59" s="207"/>
      <c r="GK59" s="207"/>
      <c r="GL59" s="207"/>
      <c r="GM59" s="144"/>
      <c r="GN59" s="144"/>
    </row>
    <row r="60" spans="1:196" ht="15" customHeight="1" x14ac:dyDescent="0.3">
      <c r="A60" s="76" t="s">
        <v>27</v>
      </c>
      <c r="B60" s="76" t="s">
        <v>11</v>
      </c>
      <c r="C60" s="50" t="s">
        <v>47</v>
      </c>
      <c r="D60" s="31"/>
      <c r="E60" s="84">
        <v>63.52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47"/>
      <c r="AZ60" s="47"/>
      <c r="BA60" s="40"/>
      <c r="BB60" s="47"/>
      <c r="BC60" s="47"/>
      <c r="BD60" s="47"/>
      <c r="BE60" s="47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43"/>
      <c r="BS60" s="31"/>
      <c r="BT60" s="31"/>
      <c r="BU60" s="47"/>
      <c r="BV60" s="47"/>
      <c r="BW60" s="47"/>
      <c r="BX60" s="47"/>
      <c r="BY60" s="47"/>
      <c r="BZ60" s="47"/>
      <c r="CA60" s="47"/>
      <c r="CB60" s="64"/>
      <c r="CC60" s="64"/>
      <c r="CD60" s="64"/>
      <c r="CE60" s="47"/>
      <c r="CF60" s="47"/>
      <c r="CG60" s="47"/>
      <c r="CH60" s="47"/>
      <c r="CI60" s="64"/>
      <c r="CJ60" s="64"/>
      <c r="CK60" s="64"/>
      <c r="CL60" s="64"/>
      <c r="CM60" s="31"/>
      <c r="CN60" s="31"/>
      <c r="CO60" s="31"/>
      <c r="CP60" s="31"/>
      <c r="CQ60" s="64"/>
      <c r="CR60" s="64"/>
      <c r="CS60" s="64"/>
      <c r="CT60" s="47"/>
      <c r="CU60" s="47"/>
      <c r="CV60" s="47"/>
      <c r="CW60" s="64"/>
      <c r="CX60" s="64"/>
      <c r="CY60" s="64"/>
      <c r="CZ60" s="64"/>
      <c r="DA60" s="64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3"/>
      <c r="EE60" s="43"/>
      <c r="EF60" s="47"/>
      <c r="EG60" s="47"/>
      <c r="EH60" s="47"/>
      <c r="EI60" s="47"/>
      <c r="EJ60" s="47"/>
      <c r="EK60" s="43"/>
      <c r="EL60" s="43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3"/>
      <c r="EZ60" s="43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3"/>
      <c r="GB60" s="43"/>
      <c r="GC60" s="47"/>
      <c r="GD60" s="47"/>
      <c r="GE60" s="47"/>
      <c r="GF60" s="64"/>
      <c r="GG60" s="248">
        <v>1</v>
      </c>
      <c r="GH60" s="207"/>
      <c r="GI60" s="207"/>
      <c r="GJ60" s="207"/>
      <c r="GK60" s="207"/>
      <c r="GL60" s="207"/>
      <c r="GM60" s="144"/>
      <c r="GN60" s="144"/>
    </row>
    <row r="61" spans="1:196" ht="15" customHeight="1" x14ac:dyDescent="0.3">
      <c r="A61" s="53" t="s">
        <v>41</v>
      </c>
      <c r="B61" s="53" t="s">
        <v>42</v>
      </c>
      <c r="C61" s="53" t="s">
        <v>43</v>
      </c>
      <c r="D61" s="84">
        <v>63.563000000000002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17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47"/>
      <c r="AZ61" s="47"/>
      <c r="BA61" s="47"/>
      <c r="BB61" s="47"/>
      <c r="BC61" s="47"/>
      <c r="BD61" s="47"/>
      <c r="BE61" s="47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43"/>
      <c r="BS61" s="31"/>
      <c r="BT61" s="31"/>
      <c r="BU61" s="47"/>
      <c r="BV61" s="47"/>
      <c r="BW61" s="47"/>
      <c r="BX61" s="47"/>
      <c r="BY61" s="47"/>
      <c r="BZ61" s="47"/>
      <c r="CA61" s="47"/>
      <c r="CB61" s="64"/>
      <c r="CC61" s="64"/>
      <c r="CD61" s="64"/>
      <c r="CE61" s="47"/>
      <c r="CF61" s="47"/>
      <c r="CG61" s="47"/>
      <c r="CH61" s="47"/>
      <c r="CI61" s="64"/>
      <c r="CJ61" s="64"/>
      <c r="CK61" s="64"/>
      <c r="CL61" s="64"/>
      <c r="CM61" s="31"/>
      <c r="CN61" s="31"/>
      <c r="CO61" s="31"/>
      <c r="CP61" s="31"/>
      <c r="CQ61" s="64"/>
      <c r="CR61" s="64"/>
      <c r="CS61" s="64"/>
      <c r="CT61" s="47"/>
      <c r="CU61" s="47"/>
      <c r="CV61" s="47"/>
      <c r="CW61" s="64"/>
      <c r="CX61" s="64"/>
      <c r="CY61" s="64"/>
      <c r="CZ61" s="64"/>
      <c r="DA61" s="64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3"/>
      <c r="EE61" s="43"/>
      <c r="EF61" s="47"/>
      <c r="EG61" s="47"/>
      <c r="EH61" s="47"/>
      <c r="EI61" s="47"/>
      <c r="EJ61" s="47"/>
      <c r="EK61" s="43"/>
      <c r="EL61" s="43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3"/>
      <c r="EZ61" s="43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3"/>
      <c r="GB61" s="43"/>
      <c r="GC61" s="47"/>
      <c r="GD61" s="47"/>
      <c r="GE61" s="47"/>
      <c r="GF61" s="64"/>
      <c r="GG61" s="248">
        <v>1</v>
      </c>
      <c r="GH61" s="207"/>
      <c r="GI61" s="207"/>
      <c r="GJ61" s="207"/>
      <c r="GK61" s="207"/>
      <c r="GL61" s="207"/>
      <c r="GM61" s="144"/>
      <c r="GN61" s="144"/>
    </row>
    <row r="62" spans="1:196" ht="15" customHeight="1" x14ac:dyDescent="0.3">
      <c r="A62" s="53" t="s">
        <v>12</v>
      </c>
      <c r="B62" s="4" t="s">
        <v>160</v>
      </c>
      <c r="C62" s="4" t="s">
        <v>161</v>
      </c>
      <c r="D62" s="25"/>
      <c r="E62" s="31"/>
      <c r="F62" s="31"/>
      <c r="G62" s="31"/>
      <c r="H62" s="31"/>
      <c r="I62" s="31"/>
      <c r="J62" s="31"/>
      <c r="K62" s="31"/>
      <c r="L62" s="31"/>
      <c r="M62" s="31"/>
      <c r="N62" s="86">
        <v>63.393000000000001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47"/>
      <c r="AZ62" s="47"/>
      <c r="BA62" s="47"/>
      <c r="BB62" s="47"/>
      <c r="BC62" s="47"/>
      <c r="BD62" s="47"/>
      <c r="BE62" s="47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43"/>
      <c r="BS62" s="31"/>
      <c r="BT62" s="31"/>
      <c r="BU62" s="47"/>
      <c r="BV62" s="47"/>
      <c r="BW62" s="47"/>
      <c r="BX62" s="47"/>
      <c r="BY62" s="47"/>
      <c r="BZ62" s="47"/>
      <c r="CA62" s="47"/>
      <c r="CB62" s="64"/>
      <c r="CC62" s="64"/>
      <c r="CD62" s="64"/>
      <c r="CE62" s="47"/>
      <c r="CF62" s="47"/>
      <c r="CG62" s="47"/>
      <c r="CH62" s="47"/>
      <c r="CI62" s="64"/>
      <c r="CJ62" s="64"/>
      <c r="CK62" s="64"/>
      <c r="CL62" s="64"/>
      <c r="CM62" s="31"/>
      <c r="CN62" s="31"/>
      <c r="CO62" s="31"/>
      <c r="CP62" s="31"/>
      <c r="CQ62" s="64"/>
      <c r="CR62" s="64"/>
      <c r="CS62" s="64"/>
      <c r="CT62" s="47"/>
      <c r="CU62" s="47"/>
      <c r="CV62" s="47"/>
      <c r="CW62" s="64"/>
      <c r="CX62" s="64"/>
      <c r="CY62" s="64"/>
      <c r="CZ62" s="64"/>
      <c r="DA62" s="64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3"/>
      <c r="EE62" s="43"/>
      <c r="EF62" s="47"/>
      <c r="EG62" s="47"/>
      <c r="EH62" s="47"/>
      <c r="EI62" s="47"/>
      <c r="EJ62" s="47"/>
      <c r="EK62" s="43"/>
      <c r="EL62" s="43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3"/>
      <c r="EZ62" s="43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3"/>
      <c r="GB62" s="43"/>
      <c r="GC62" s="47"/>
      <c r="GD62" s="47"/>
      <c r="GE62" s="47"/>
      <c r="GF62" s="64"/>
      <c r="GG62" s="248">
        <v>1</v>
      </c>
      <c r="GH62" s="207"/>
      <c r="GI62" s="207"/>
      <c r="GJ62" s="207"/>
      <c r="GK62" s="207"/>
      <c r="GL62" s="207"/>
      <c r="GM62" s="144"/>
      <c r="GN62" s="144"/>
    </row>
    <row r="63" spans="1:196" ht="15" customHeight="1" x14ac:dyDescent="0.3">
      <c r="A63" s="53" t="s">
        <v>166</v>
      </c>
      <c r="B63" s="4" t="s">
        <v>167</v>
      </c>
      <c r="C63" s="4" t="s">
        <v>183</v>
      </c>
      <c r="D63" s="25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86">
        <v>63.213999999999999</v>
      </c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25"/>
      <c r="AU63" s="25"/>
      <c r="AV63" s="25"/>
      <c r="AW63" s="25"/>
      <c r="AX63" s="25"/>
      <c r="AY63" s="47"/>
      <c r="AZ63" s="47"/>
      <c r="BA63" s="47"/>
      <c r="BB63" s="47"/>
      <c r="BC63" s="47"/>
      <c r="BD63" s="47"/>
      <c r="BE63" s="47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43"/>
      <c r="BS63" s="31"/>
      <c r="BT63" s="31"/>
      <c r="BU63" s="47"/>
      <c r="BV63" s="47"/>
      <c r="BW63" s="47"/>
      <c r="BX63" s="47"/>
      <c r="BY63" s="47"/>
      <c r="BZ63" s="47"/>
      <c r="CA63" s="47"/>
      <c r="CB63" s="64"/>
      <c r="CC63" s="64"/>
      <c r="CD63" s="64"/>
      <c r="CE63" s="47"/>
      <c r="CF63" s="47"/>
      <c r="CG63" s="47"/>
      <c r="CH63" s="47"/>
      <c r="CI63" s="64"/>
      <c r="CJ63" s="64"/>
      <c r="CK63" s="64"/>
      <c r="CL63" s="64"/>
      <c r="CM63" s="31"/>
      <c r="CN63" s="31"/>
      <c r="CO63" s="31"/>
      <c r="CP63" s="31"/>
      <c r="CQ63" s="64"/>
      <c r="CR63" s="64"/>
      <c r="CS63" s="64"/>
      <c r="CT63" s="47"/>
      <c r="CU63" s="47"/>
      <c r="CV63" s="47"/>
      <c r="CW63" s="64"/>
      <c r="CX63" s="64"/>
      <c r="CY63" s="64"/>
      <c r="CZ63" s="64"/>
      <c r="DA63" s="64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3"/>
      <c r="EE63" s="43"/>
      <c r="EF63" s="47"/>
      <c r="EG63" s="47"/>
      <c r="EH63" s="47"/>
      <c r="EI63" s="47"/>
      <c r="EJ63" s="47"/>
      <c r="EK63" s="43"/>
      <c r="EL63" s="43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3"/>
      <c r="EZ63" s="43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3"/>
      <c r="GB63" s="43"/>
      <c r="GC63" s="47"/>
      <c r="GD63" s="47"/>
      <c r="GE63" s="47"/>
      <c r="GF63" s="64"/>
      <c r="GG63" s="248">
        <v>1</v>
      </c>
      <c r="GH63" s="207"/>
      <c r="GI63" s="207"/>
      <c r="GJ63" s="207"/>
      <c r="GK63" s="207"/>
      <c r="GL63" s="207"/>
      <c r="GM63" s="144"/>
      <c r="GN63" s="144"/>
    </row>
    <row r="64" spans="1:196" ht="15" customHeight="1" x14ac:dyDescent="0.3">
      <c r="A64" s="3" t="s">
        <v>147</v>
      </c>
      <c r="B64" s="3" t="s">
        <v>148</v>
      </c>
      <c r="C64" s="4" t="s">
        <v>163</v>
      </c>
      <c r="D64" s="25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86">
        <v>61.25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47"/>
      <c r="AZ64" s="47"/>
      <c r="BA64" s="47"/>
      <c r="BB64" s="47"/>
      <c r="BC64" s="47"/>
      <c r="BD64" s="47"/>
      <c r="BE64" s="47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43"/>
      <c r="BS64" s="31"/>
      <c r="BT64" s="31"/>
      <c r="BU64" s="47"/>
      <c r="BV64" s="47"/>
      <c r="BW64" s="47"/>
      <c r="BX64" s="47"/>
      <c r="BY64" s="47"/>
      <c r="BZ64" s="47"/>
      <c r="CA64" s="47"/>
      <c r="CB64" s="64"/>
      <c r="CC64" s="64"/>
      <c r="CD64" s="64"/>
      <c r="CE64" s="47"/>
      <c r="CF64" s="47"/>
      <c r="CG64" s="47"/>
      <c r="CH64" s="47"/>
      <c r="CI64" s="64"/>
      <c r="CJ64" s="64"/>
      <c r="CK64" s="64"/>
      <c r="CL64" s="64"/>
      <c r="CM64" s="31"/>
      <c r="CN64" s="31"/>
      <c r="CO64" s="31"/>
      <c r="CP64" s="31"/>
      <c r="CQ64" s="64"/>
      <c r="CR64" s="64"/>
      <c r="CS64" s="64"/>
      <c r="CT64" s="47"/>
      <c r="CU64" s="47"/>
      <c r="CV64" s="47"/>
      <c r="CW64" s="64"/>
      <c r="CX64" s="64"/>
      <c r="CY64" s="64"/>
      <c r="CZ64" s="64"/>
      <c r="DA64" s="64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3"/>
      <c r="EE64" s="43"/>
      <c r="EF64" s="47"/>
      <c r="EG64" s="47"/>
      <c r="EH64" s="47"/>
      <c r="EI64" s="47"/>
      <c r="EJ64" s="47"/>
      <c r="EK64" s="43"/>
      <c r="EL64" s="43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3"/>
      <c r="EZ64" s="43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3"/>
      <c r="GB64" s="43"/>
      <c r="GC64" s="47"/>
      <c r="GD64" s="47"/>
      <c r="GE64" s="47"/>
      <c r="GF64" s="64"/>
      <c r="GG64" s="248">
        <v>1</v>
      </c>
      <c r="GH64" s="207"/>
      <c r="GI64" s="207"/>
      <c r="GJ64" s="207"/>
      <c r="GK64" s="207"/>
      <c r="GL64" s="207"/>
      <c r="GM64" s="144"/>
      <c r="GN64" s="144"/>
    </row>
    <row r="65" spans="1:202" ht="15" customHeight="1" x14ac:dyDescent="0.3">
      <c r="A65" s="53" t="s">
        <v>144</v>
      </c>
      <c r="B65" s="2" t="s">
        <v>145</v>
      </c>
      <c r="C65" s="4" t="s">
        <v>182</v>
      </c>
      <c r="D65" s="25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17"/>
      <c r="Y65" s="17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109">
        <v>69.731999999999999</v>
      </c>
      <c r="AZ65" s="40"/>
      <c r="BA65" s="47"/>
      <c r="BB65" s="47"/>
      <c r="BC65" s="47"/>
      <c r="BD65" s="47"/>
      <c r="BE65" s="47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43"/>
      <c r="BS65" s="31"/>
      <c r="BT65" s="31"/>
      <c r="BU65" s="47"/>
      <c r="BV65" s="47"/>
      <c r="BW65" s="40"/>
      <c r="BX65" s="47"/>
      <c r="BY65" s="47"/>
      <c r="BZ65" s="47"/>
      <c r="CA65" s="47"/>
      <c r="CB65" s="64"/>
      <c r="CC65" s="64"/>
      <c r="CD65" s="64"/>
      <c r="CE65" s="47"/>
      <c r="CF65" s="47"/>
      <c r="CG65" s="47"/>
      <c r="CH65" s="47"/>
      <c r="CI65" s="64"/>
      <c r="CJ65" s="64"/>
      <c r="CK65" s="64"/>
      <c r="CL65" s="64"/>
      <c r="CM65" s="31"/>
      <c r="CN65" s="31"/>
      <c r="CO65" s="31"/>
      <c r="CP65" s="31"/>
      <c r="CQ65" s="64"/>
      <c r="CR65" s="64"/>
      <c r="CS65" s="64"/>
      <c r="CT65" s="47"/>
      <c r="CU65" s="47"/>
      <c r="CV65" s="47"/>
      <c r="CW65" s="64"/>
      <c r="CX65" s="64"/>
      <c r="CY65" s="64"/>
      <c r="CZ65" s="64"/>
      <c r="DA65" s="64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3"/>
      <c r="EE65" s="43"/>
      <c r="EF65" s="47"/>
      <c r="EG65" s="47"/>
      <c r="EH65" s="47"/>
      <c r="EI65" s="47"/>
      <c r="EJ65" s="47"/>
      <c r="EK65" s="43"/>
      <c r="EL65" s="43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3"/>
      <c r="EZ65" s="43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3"/>
      <c r="GB65" s="43"/>
      <c r="GC65" s="47"/>
      <c r="GD65" s="47"/>
      <c r="GE65" s="47"/>
      <c r="GF65" s="64"/>
      <c r="GG65" s="248">
        <v>1</v>
      </c>
      <c r="GH65" s="207"/>
      <c r="GI65" s="207"/>
      <c r="GJ65" s="207"/>
      <c r="GK65" s="207"/>
      <c r="GL65" s="207"/>
      <c r="GM65" s="144"/>
      <c r="GN65" s="144"/>
    </row>
    <row r="66" spans="1:202" ht="15" customHeight="1" x14ac:dyDescent="0.3">
      <c r="A66" s="53" t="s">
        <v>151</v>
      </c>
      <c r="B66" s="2" t="s">
        <v>152</v>
      </c>
      <c r="C66" s="4" t="s">
        <v>153</v>
      </c>
      <c r="D66" s="25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47"/>
      <c r="AZ66" s="47"/>
      <c r="BA66" s="109">
        <v>63.963000000000001</v>
      </c>
      <c r="BB66" s="47"/>
      <c r="BC66" s="47"/>
      <c r="BD66" s="47"/>
      <c r="BE66" s="47"/>
      <c r="BF66" s="31"/>
      <c r="BG66" s="31"/>
      <c r="BH66" s="17"/>
      <c r="BI66" s="31"/>
      <c r="BJ66" s="31"/>
      <c r="BK66" s="31"/>
      <c r="BL66" s="31"/>
      <c r="BM66" s="31"/>
      <c r="BN66" s="31"/>
      <c r="BO66" s="31"/>
      <c r="BP66" s="31"/>
      <c r="BQ66" s="31"/>
      <c r="BR66" s="43"/>
      <c r="BS66" s="31"/>
      <c r="BT66" s="31"/>
      <c r="BU66" s="47"/>
      <c r="BV66" s="47"/>
      <c r="BW66" s="47"/>
      <c r="BX66" s="47"/>
      <c r="BY66" s="47"/>
      <c r="BZ66" s="47"/>
      <c r="CA66" s="47"/>
      <c r="CB66" s="64"/>
      <c r="CC66" s="64"/>
      <c r="CD66" s="64"/>
      <c r="CE66" s="47"/>
      <c r="CF66" s="47"/>
      <c r="CG66" s="47"/>
      <c r="CH66" s="47"/>
      <c r="CI66" s="64"/>
      <c r="CJ66" s="64"/>
      <c r="CK66" s="64"/>
      <c r="CL66" s="64"/>
      <c r="CM66" s="31"/>
      <c r="CN66" s="31"/>
      <c r="CO66" s="31"/>
      <c r="CP66" s="31"/>
      <c r="CQ66" s="64"/>
      <c r="CR66" s="64"/>
      <c r="CS66" s="64"/>
      <c r="CT66" s="47"/>
      <c r="CU66" s="47"/>
      <c r="CV66" s="47"/>
      <c r="CW66" s="64"/>
      <c r="CX66" s="64"/>
      <c r="CY66" s="64"/>
      <c r="CZ66" s="64"/>
      <c r="DA66" s="64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3"/>
      <c r="EE66" s="43"/>
      <c r="EF66" s="47"/>
      <c r="EG66" s="47"/>
      <c r="EH66" s="47"/>
      <c r="EI66" s="47"/>
      <c r="EJ66" s="47"/>
      <c r="EK66" s="43"/>
      <c r="EL66" s="43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3"/>
      <c r="EZ66" s="43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3"/>
      <c r="GB66" s="43"/>
      <c r="GC66" s="47"/>
      <c r="GD66" s="47"/>
      <c r="GE66" s="47"/>
      <c r="GF66" s="64"/>
      <c r="GG66" s="248">
        <v>1</v>
      </c>
      <c r="GH66" s="207"/>
      <c r="GI66" s="207"/>
      <c r="GJ66" s="207"/>
      <c r="GK66" s="207"/>
      <c r="GL66" s="207"/>
      <c r="GM66" s="144"/>
      <c r="GN66" s="144"/>
    </row>
    <row r="67" spans="1:202" ht="15" customHeight="1" x14ac:dyDescent="0.3">
      <c r="A67" s="52" t="s">
        <v>55</v>
      </c>
      <c r="B67" s="50" t="s">
        <v>56</v>
      </c>
      <c r="C67" s="50" t="s">
        <v>51</v>
      </c>
      <c r="D67" s="25"/>
      <c r="E67" s="84">
        <v>63.15</v>
      </c>
      <c r="F67" s="25"/>
      <c r="G67" s="25"/>
      <c r="H67" s="25"/>
      <c r="I67" s="25"/>
      <c r="J67" s="25"/>
      <c r="K67" s="25"/>
      <c r="L67" s="25"/>
      <c r="M67" s="25"/>
      <c r="N67" s="31"/>
      <c r="O67" s="31"/>
      <c r="P67" s="26"/>
      <c r="Q67" s="31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5"/>
      <c r="AM67" s="25"/>
      <c r="AN67" s="25"/>
      <c r="AO67" s="25"/>
      <c r="AP67" s="25"/>
      <c r="AQ67" s="25"/>
      <c r="AR67" s="25"/>
      <c r="AS67" s="25"/>
      <c r="AT67" s="31"/>
      <c r="AU67" s="31"/>
      <c r="AV67" s="31"/>
      <c r="AW67" s="31"/>
      <c r="AX67" s="31"/>
      <c r="AY67" s="47"/>
      <c r="AZ67" s="47"/>
      <c r="BA67" s="47"/>
      <c r="BB67" s="47"/>
      <c r="BC67" s="47"/>
      <c r="BD67" s="47"/>
      <c r="BE67" s="47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43"/>
      <c r="BS67" s="25"/>
      <c r="BT67" s="25"/>
      <c r="BU67" s="47"/>
      <c r="BV67" s="47"/>
      <c r="BW67" s="47"/>
      <c r="BX67" s="47"/>
      <c r="BY67" s="47"/>
      <c r="BZ67" s="47"/>
      <c r="CA67" s="47"/>
      <c r="CB67" s="64"/>
      <c r="CC67" s="64"/>
      <c r="CD67" s="64"/>
      <c r="CE67" s="47"/>
      <c r="CF67" s="47"/>
      <c r="CG67" s="47"/>
      <c r="CH67" s="47"/>
      <c r="CI67" s="64"/>
      <c r="CJ67" s="64"/>
      <c r="CK67" s="64"/>
      <c r="CL67" s="64"/>
      <c r="CM67" s="25"/>
      <c r="CN67" s="25"/>
      <c r="CO67" s="25"/>
      <c r="CP67" s="25"/>
      <c r="CQ67" s="64"/>
      <c r="CR67" s="64"/>
      <c r="CS67" s="64"/>
      <c r="CT67" s="64"/>
      <c r="CU67" s="64"/>
      <c r="CV67" s="47"/>
      <c r="CW67" s="64"/>
      <c r="CX67" s="64"/>
      <c r="CY67" s="64"/>
      <c r="CZ67" s="64"/>
      <c r="DA67" s="64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0"/>
      <c r="EH67" s="43"/>
      <c r="EI67" s="43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3"/>
      <c r="FL67" s="43"/>
      <c r="FM67" s="47"/>
      <c r="FN67" s="47"/>
      <c r="FO67" s="47"/>
      <c r="FP67" s="47"/>
      <c r="FQ67" s="47"/>
      <c r="FR67" s="47"/>
      <c r="FS67" s="47"/>
      <c r="FT67" s="47"/>
      <c r="FU67" s="47"/>
      <c r="FV67" s="43"/>
      <c r="FW67" s="47"/>
      <c r="FX67" s="47"/>
      <c r="FY67" s="47"/>
      <c r="FZ67" s="47"/>
      <c r="GA67" s="47"/>
      <c r="GB67" s="47"/>
      <c r="GC67" s="47"/>
      <c r="GD67" s="47"/>
      <c r="GE67" s="47"/>
      <c r="GF67" s="64"/>
      <c r="GG67" s="248">
        <v>1</v>
      </c>
      <c r="GH67" s="207"/>
      <c r="GI67" s="207"/>
      <c r="GJ67" s="207"/>
      <c r="GK67" s="207"/>
      <c r="GL67" s="207"/>
      <c r="GM67" s="144"/>
      <c r="GN67" s="144"/>
    </row>
    <row r="68" spans="1:202" ht="15" customHeight="1" thickBot="1" x14ac:dyDescent="0.35">
      <c r="A68" s="35" t="s">
        <v>55</v>
      </c>
      <c r="B68" s="35" t="s">
        <v>82</v>
      </c>
      <c r="C68" s="46" t="s">
        <v>239</v>
      </c>
      <c r="D68" s="25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47"/>
      <c r="AZ68" s="47"/>
      <c r="BA68" s="47"/>
      <c r="BB68" s="47"/>
      <c r="BC68" s="47"/>
      <c r="BD68" s="47"/>
      <c r="BE68" s="47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43"/>
      <c r="BS68" s="31"/>
      <c r="BT68" s="31"/>
      <c r="BU68" s="47"/>
      <c r="BV68" s="47"/>
      <c r="BW68" s="47"/>
      <c r="BX68" s="47"/>
      <c r="BY68" s="47"/>
      <c r="BZ68" s="47"/>
      <c r="CA68" s="47"/>
      <c r="CB68" s="64"/>
      <c r="CC68" s="64"/>
      <c r="CD68" s="64"/>
      <c r="CE68" s="47"/>
      <c r="CF68" s="47"/>
      <c r="CG68" s="47"/>
      <c r="CH68" s="47"/>
      <c r="CI68" s="64"/>
      <c r="CJ68" s="64"/>
      <c r="CK68" s="64"/>
      <c r="CL68" s="64"/>
      <c r="CM68" s="31"/>
      <c r="CN68" s="31"/>
      <c r="CO68" s="31"/>
      <c r="CP68" s="31"/>
      <c r="CQ68" s="64"/>
      <c r="CR68" s="64"/>
      <c r="CS68" s="64"/>
      <c r="CT68" s="64"/>
      <c r="CU68" s="64"/>
      <c r="CV68" s="47"/>
      <c r="CW68" s="64"/>
      <c r="CX68" s="64"/>
      <c r="CY68" s="64"/>
      <c r="CZ68" s="64"/>
      <c r="DA68" s="64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3"/>
      <c r="EE68" s="43"/>
      <c r="EF68" s="47"/>
      <c r="EG68" s="107">
        <v>62.131999999999998</v>
      </c>
      <c r="EH68" s="47"/>
      <c r="EI68" s="47"/>
      <c r="EJ68" s="47"/>
      <c r="EK68" s="43"/>
      <c r="EL68" s="43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3"/>
      <c r="EZ68" s="43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3"/>
      <c r="GB68" s="43"/>
      <c r="GC68" s="47"/>
      <c r="GD68" s="47"/>
      <c r="GE68" s="47"/>
      <c r="GF68" s="64"/>
      <c r="GG68" s="248">
        <v>2</v>
      </c>
      <c r="GH68" s="207"/>
      <c r="GI68" s="207"/>
      <c r="GJ68" s="207"/>
      <c r="GK68" s="207"/>
      <c r="GL68" s="207"/>
      <c r="GM68" s="144"/>
      <c r="GN68" s="144"/>
    </row>
    <row r="69" spans="1:202" ht="15" customHeight="1" thickBot="1" x14ac:dyDescent="0.35">
      <c r="A69" s="35" t="s">
        <v>240</v>
      </c>
      <c r="B69" s="35" t="s">
        <v>156</v>
      </c>
      <c r="C69" s="54" t="s">
        <v>241</v>
      </c>
      <c r="D69" s="25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86">
        <v>62.063000000000002</v>
      </c>
      <c r="AW69" s="31"/>
      <c r="AX69" s="31"/>
      <c r="AY69" s="47"/>
      <c r="AZ69" s="47"/>
      <c r="BA69" s="47"/>
      <c r="BB69" s="47"/>
      <c r="BC69" s="47"/>
      <c r="BD69" s="47"/>
      <c r="BE69" s="47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43"/>
      <c r="BS69" s="31"/>
      <c r="BT69" s="31"/>
      <c r="BU69" s="47"/>
      <c r="BV69" s="47"/>
      <c r="BW69" s="47"/>
      <c r="BX69" s="47"/>
      <c r="BY69" s="47"/>
      <c r="BZ69" s="47"/>
      <c r="CA69" s="47"/>
      <c r="CB69" s="64"/>
      <c r="CC69" s="64"/>
      <c r="CD69" s="64"/>
      <c r="CE69" s="47"/>
      <c r="CF69" s="47"/>
      <c r="CG69" s="47"/>
      <c r="CH69" s="47"/>
      <c r="CI69" s="64"/>
      <c r="CJ69" s="64"/>
      <c r="CK69" s="64"/>
      <c r="CL69" s="64"/>
      <c r="CM69" s="31"/>
      <c r="CN69" s="31"/>
      <c r="CO69" s="31"/>
      <c r="CP69" s="31"/>
      <c r="CQ69" s="64"/>
      <c r="CR69" s="64"/>
      <c r="CS69" s="64"/>
      <c r="CT69" s="64"/>
      <c r="CU69" s="64"/>
      <c r="CV69" s="47"/>
      <c r="CW69" s="64"/>
      <c r="CX69" s="64"/>
      <c r="CY69" s="64"/>
      <c r="CZ69" s="64"/>
      <c r="DA69" s="64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3"/>
      <c r="EE69" s="43"/>
      <c r="EF69" s="47"/>
      <c r="EG69" s="47"/>
      <c r="EH69" s="108">
        <v>61.313000000000002</v>
      </c>
      <c r="EI69" s="47"/>
      <c r="EJ69" s="47"/>
      <c r="EK69" s="43"/>
      <c r="EL69" s="43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3"/>
      <c r="EZ69" s="43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3"/>
      <c r="GB69" s="43"/>
      <c r="GC69" s="47"/>
      <c r="GD69" s="47"/>
      <c r="GE69" s="47"/>
      <c r="GF69" s="64"/>
      <c r="GG69" s="248">
        <v>1</v>
      </c>
      <c r="GH69" s="207"/>
      <c r="GI69" s="207"/>
      <c r="GJ69" s="207"/>
      <c r="GK69" s="207"/>
      <c r="GL69" s="207"/>
      <c r="GM69" s="144"/>
      <c r="GN69" s="144"/>
    </row>
    <row r="70" spans="1:202" ht="15" customHeight="1" thickBot="1" x14ac:dyDescent="0.35">
      <c r="A70" s="53" t="s">
        <v>168</v>
      </c>
      <c r="B70" s="61" t="s">
        <v>164</v>
      </c>
      <c r="C70" s="4" t="s">
        <v>186</v>
      </c>
      <c r="D70" s="25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87">
        <v>62.856999999999999</v>
      </c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47"/>
      <c r="AZ70" s="47"/>
      <c r="BA70" s="47"/>
      <c r="BB70" s="47"/>
      <c r="BC70" s="47"/>
      <c r="BD70" s="47"/>
      <c r="BE70" s="47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43"/>
      <c r="BS70" s="31"/>
      <c r="BT70" s="31"/>
      <c r="BU70" s="47"/>
      <c r="BV70" s="47"/>
      <c r="BW70" s="47"/>
      <c r="BX70" s="47"/>
      <c r="BY70" s="47"/>
      <c r="BZ70" s="47"/>
      <c r="CA70" s="47"/>
      <c r="CB70" s="64"/>
      <c r="CC70" s="64"/>
      <c r="CD70" s="64"/>
      <c r="CE70" s="47"/>
      <c r="CF70" s="47"/>
      <c r="CG70" s="47"/>
      <c r="CH70" s="47"/>
      <c r="CI70" s="64"/>
      <c r="CJ70" s="64"/>
      <c r="CK70" s="64"/>
      <c r="CL70" s="64"/>
      <c r="CM70" s="31"/>
      <c r="CN70" s="31"/>
      <c r="CO70" s="31"/>
      <c r="CP70" s="31"/>
      <c r="CQ70" s="64"/>
      <c r="CR70" s="64"/>
      <c r="CS70" s="64"/>
      <c r="CT70" s="64"/>
      <c r="CU70" s="64"/>
      <c r="CV70" s="47"/>
      <c r="CW70" s="64"/>
      <c r="CX70" s="64"/>
      <c r="CY70" s="64"/>
      <c r="CZ70" s="64"/>
      <c r="DA70" s="64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3"/>
      <c r="EE70" s="43"/>
      <c r="EF70" s="47"/>
      <c r="EG70" s="47"/>
      <c r="EH70" s="47"/>
      <c r="EI70" s="47"/>
      <c r="EJ70" s="47"/>
      <c r="EK70" s="43"/>
      <c r="EL70" s="43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3"/>
      <c r="EZ70" s="43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109">
        <v>60</v>
      </c>
      <c r="FY70" s="47"/>
      <c r="FZ70" s="47"/>
      <c r="GA70" s="43"/>
      <c r="GB70" s="43"/>
      <c r="GC70" s="47"/>
      <c r="GD70" s="47"/>
      <c r="GE70" s="47"/>
      <c r="GF70" s="64"/>
      <c r="GG70" s="248">
        <v>3</v>
      </c>
      <c r="GH70" s="207"/>
      <c r="GI70" s="207"/>
      <c r="GJ70" s="207"/>
      <c r="GK70" s="207"/>
      <c r="GL70" s="207"/>
      <c r="GM70" s="144"/>
      <c r="GN70" s="144"/>
    </row>
    <row r="71" spans="1:202" ht="15" customHeight="1" thickBot="1" x14ac:dyDescent="0.35">
      <c r="A71" s="53" t="s">
        <v>57</v>
      </c>
      <c r="B71" s="61" t="s">
        <v>164</v>
      </c>
      <c r="C71" s="4" t="s">
        <v>185</v>
      </c>
      <c r="D71" s="25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87">
        <v>60.956000000000003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47"/>
      <c r="AZ71" s="47"/>
      <c r="BA71" s="47"/>
      <c r="BB71" s="47"/>
      <c r="BC71" s="47"/>
      <c r="BD71" s="47"/>
      <c r="BE71" s="47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43"/>
      <c r="BS71" s="31"/>
      <c r="BT71" s="31"/>
      <c r="BU71" s="47"/>
      <c r="BV71" s="47"/>
      <c r="BW71" s="47"/>
      <c r="BX71" s="47"/>
      <c r="BY71" s="47"/>
      <c r="BZ71" s="47"/>
      <c r="CA71" s="47"/>
      <c r="CB71" s="64"/>
      <c r="CC71" s="64"/>
      <c r="CD71" s="64"/>
      <c r="CE71" s="47"/>
      <c r="CF71" s="47"/>
      <c r="CG71" s="47"/>
      <c r="CH71" s="47"/>
      <c r="CI71" s="64"/>
      <c r="CJ71" s="64"/>
      <c r="CK71" s="64"/>
      <c r="CL71" s="64"/>
      <c r="CM71" s="31"/>
      <c r="CN71" s="31"/>
      <c r="CO71" s="31"/>
      <c r="CP71" s="31"/>
      <c r="CQ71" s="64"/>
      <c r="CR71" s="64"/>
      <c r="CS71" s="64"/>
      <c r="CT71" s="64"/>
      <c r="CU71" s="64"/>
      <c r="CV71" s="47"/>
      <c r="CW71" s="64"/>
      <c r="CX71" s="64"/>
      <c r="CY71" s="64"/>
      <c r="CZ71" s="64"/>
      <c r="DA71" s="64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3"/>
      <c r="EE71" s="43"/>
      <c r="EF71" s="47"/>
      <c r="EG71" s="47"/>
      <c r="EH71" s="47"/>
      <c r="EI71" s="47"/>
      <c r="EJ71" s="47"/>
      <c r="EK71" s="43"/>
      <c r="EL71" s="43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3"/>
      <c r="EZ71" s="43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3"/>
      <c r="GB71" s="43"/>
      <c r="GC71" s="47"/>
      <c r="GD71" s="47"/>
      <c r="GE71" s="47"/>
      <c r="GF71" s="64"/>
      <c r="GG71" s="248">
        <v>1</v>
      </c>
      <c r="GH71" s="207"/>
      <c r="GI71" s="207"/>
      <c r="GJ71" s="207"/>
      <c r="GK71" s="207"/>
      <c r="GL71" s="207"/>
      <c r="GM71" s="144"/>
      <c r="GN71" s="144"/>
    </row>
    <row r="72" spans="1:202" ht="15" customHeight="1" x14ac:dyDescent="0.3">
      <c r="A72" s="53" t="s">
        <v>250</v>
      </c>
      <c r="B72" s="61" t="s">
        <v>251</v>
      </c>
      <c r="C72" s="56" t="s">
        <v>252</v>
      </c>
      <c r="D72" s="25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92">
        <v>69.599999999999994</v>
      </c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47"/>
      <c r="AZ72" s="47"/>
      <c r="BA72" s="47"/>
      <c r="BB72" s="47"/>
      <c r="BC72" s="47"/>
      <c r="BD72" s="47"/>
      <c r="BE72" s="47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43"/>
      <c r="BS72" s="31"/>
      <c r="BT72" s="31"/>
      <c r="BU72" s="47"/>
      <c r="BV72" s="47"/>
      <c r="BW72" s="47"/>
      <c r="BX72" s="47"/>
      <c r="BY72" s="47"/>
      <c r="BZ72" s="47"/>
      <c r="CA72" s="47"/>
      <c r="CB72" s="64"/>
      <c r="CC72" s="64"/>
      <c r="CD72" s="64"/>
      <c r="CE72" s="47"/>
      <c r="CF72" s="47"/>
      <c r="CG72" s="47"/>
      <c r="CH72" s="47"/>
      <c r="CI72" s="64"/>
      <c r="CJ72" s="64"/>
      <c r="CK72" s="64"/>
      <c r="CL72" s="64"/>
      <c r="CM72" s="31"/>
      <c r="CN72" s="31"/>
      <c r="CO72" s="31"/>
      <c r="CP72" s="31"/>
      <c r="CQ72" s="64"/>
      <c r="CR72" s="64"/>
      <c r="CS72" s="64"/>
      <c r="CT72" s="64"/>
      <c r="CU72" s="64"/>
      <c r="CV72" s="47"/>
      <c r="CW72" s="64"/>
      <c r="CX72" s="64"/>
      <c r="CY72" s="64"/>
      <c r="CZ72" s="64"/>
      <c r="DA72" s="64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3"/>
      <c r="EE72" s="43"/>
      <c r="EF72" s="47"/>
      <c r="EG72" s="47"/>
      <c r="EH72" s="47"/>
      <c r="EI72" s="47"/>
      <c r="EJ72" s="47"/>
      <c r="EK72" s="43"/>
      <c r="EL72" s="43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3"/>
      <c r="EZ72" s="43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3"/>
      <c r="GB72" s="43"/>
      <c r="GC72" s="47"/>
      <c r="GD72" s="47"/>
      <c r="GE72" s="47"/>
      <c r="GF72" s="64"/>
      <c r="GG72" s="248">
        <v>1</v>
      </c>
      <c r="GH72" s="207"/>
      <c r="GI72" s="207"/>
      <c r="GJ72" s="207"/>
      <c r="GK72" s="207"/>
      <c r="GL72" s="207"/>
      <c r="GM72" s="144"/>
      <c r="GN72" s="144"/>
    </row>
    <row r="73" spans="1:202" ht="15" customHeight="1" x14ac:dyDescent="0.3">
      <c r="A73" s="53" t="s">
        <v>256</v>
      </c>
      <c r="B73" s="256" t="s">
        <v>257</v>
      </c>
      <c r="C73" s="257" t="s">
        <v>258</v>
      </c>
      <c r="D73" s="25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47"/>
      <c r="AZ73" s="47"/>
      <c r="BA73" s="47"/>
      <c r="BB73" s="47"/>
      <c r="BC73" s="47"/>
      <c r="BD73" s="47"/>
      <c r="BE73" s="47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43"/>
      <c r="BS73" s="31"/>
      <c r="BT73" s="31"/>
      <c r="BU73" s="47"/>
      <c r="BV73" s="47"/>
      <c r="BW73" s="47"/>
      <c r="BX73" s="47"/>
      <c r="BY73" s="47"/>
      <c r="BZ73" s="47"/>
      <c r="CA73" s="47"/>
      <c r="CB73" s="64"/>
      <c r="CC73" s="64"/>
      <c r="CD73" s="64"/>
      <c r="CE73" s="47"/>
      <c r="CF73" s="47"/>
      <c r="CG73" s="47"/>
      <c r="CH73" s="47"/>
      <c r="CI73" s="64"/>
      <c r="CJ73" s="64"/>
      <c r="CK73" s="64"/>
      <c r="CL73" s="64"/>
      <c r="CM73" s="31"/>
      <c r="CN73" s="31"/>
      <c r="CO73" s="31"/>
      <c r="CP73" s="31"/>
      <c r="CQ73" s="64"/>
      <c r="CR73" s="64"/>
      <c r="CS73" s="64"/>
      <c r="CT73" s="64"/>
      <c r="CU73" s="64"/>
      <c r="CV73" s="47"/>
      <c r="CW73" s="64"/>
      <c r="CX73" s="64"/>
      <c r="CY73" s="64"/>
      <c r="CZ73" s="64"/>
      <c r="DA73" s="64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3"/>
      <c r="EE73" s="43"/>
      <c r="EF73" s="47"/>
      <c r="EG73" s="47"/>
      <c r="EH73" s="47"/>
      <c r="EI73" s="47"/>
      <c r="EJ73" s="47"/>
      <c r="EK73" s="43"/>
      <c r="EL73" s="43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3"/>
      <c r="EZ73" s="43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97">
        <v>64.286000000000001</v>
      </c>
      <c r="FU73" s="101">
        <v>63.402999999999999</v>
      </c>
      <c r="FV73" s="47"/>
      <c r="FW73" s="47"/>
      <c r="FX73" s="47"/>
      <c r="FY73" s="47"/>
      <c r="FZ73" s="47"/>
      <c r="GA73" s="43"/>
      <c r="GB73" s="43"/>
      <c r="GC73" s="47"/>
      <c r="GD73" s="47"/>
      <c r="GE73" s="47"/>
      <c r="GF73" s="64"/>
      <c r="GG73" s="248">
        <v>2</v>
      </c>
      <c r="GH73" s="207"/>
      <c r="GI73" s="207"/>
      <c r="GJ73" s="207"/>
      <c r="GK73" s="207"/>
      <c r="GL73" s="207"/>
      <c r="GM73" s="144"/>
      <c r="GN73" s="144"/>
    </row>
    <row r="74" spans="1:202" ht="15" customHeight="1" x14ac:dyDescent="0.3">
      <c r="A74" s="53" t="s">
        <v>259</v>
      </c>
      <c r="B74" s="256" t="s">
        <v>260</v>
      </c>
      <c r="C74" s="257" t="s">
        <v>261</v>
      </c>
      <c r="D74" s="25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25"/>
      <c r="AU74" s="25"/>
      <c r="AV74" s="25"/>
      <c r="AW74" s="25"/>
      <c r="AX74" s="25"/>
      <c r="AY74" s="47"/>
      <c r="AZ74" s="47"/>
      <c r="BA74" s="47"/>
      <c r="BB74" s="47"/>
      <c r="BC74" s="47"/>
      <c r="BD74" s="47"/>
      <c r="BE74" s="47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43"/>
      <c r="BS74" s="31"/>
      <c r="BT74" s="31"/>
      <c r="BU74" s="47"/>
      <c r="BV74" s="47"/>
      <c r="BW74" s="47"/>
      <c r="BX74" s="47"/>
      <c r="BY74" s="47"/>
      <c r="BZ74" s="47"/>
      <c r="CA74" s="47"/>
      <c r="CB74" s="64"/>
      <c r="CC74" s="64"/>
      <c r="CD74" s="64"/>
      <c r="CE74" s="47"/>
      <c r="CF74" s="47"/>
      <c r="CG74" s="47"/>
      <c r="CH74" s="47"/>
      <c r="CI74" s="64"/>
      <c r="CJ74" s="64"/>
      <c r="CK74" s="64"/>
      <c r="CL74" s="64"/>
      <c r="CM74" s="31"/>
      <c r="CN74" s="31"/>
      <c r="CO74" s="31"/>
      <c r="CP74" s="31"/>
      <c r="CQ74" s="64"/>
      <c r="CR74" s="64"/>
      <c r="CS74" s="64"/>
      <c r="CT74" s="64"/>
      <c r="CU74" s="64"/>
      <c r="CV74" s="47"/>
      <c r="CW74" s="64"/>
      <c r="CX74" s="64"/>
      <c r="CY74" s="64"/>
      <c r="CZ74" s="64"/>
      <c r="DA74" s="64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3"/>
      <c r="EE74" s="43"/>
      <c r="EF74" s="47"/>
      <c r="EG74" s="47"/>
      <c r="EH74" s="47"/>
      <c r="EI74" s="47"/>
      <c r="EJ74" s="47"/>
      <c r="EK74" s="43"/>
      <c r="EL74" s="43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3"/>
      <c r="EZ74" s="43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97">
        <v>61.25</v>
      </c>
      <c r="FU74" s="47"/>
      <c r="FV74" s="47"/>
      <c r="FW74" s="47"/>
      <c r="FX74" s="47"/>
      <c r="FY74" s="47"/>
      <c r="FZ74" s="47"/>
      <c r="GA74" s="43"/>
      <c r="GB74" s="43"/>
      <c r="GC74" s="47"/>
      <c r="GD74" s="47"/>
      <c r="GE74" s="47"/>
      <c r="GF74" s="64"/>
      <c r="GG74" s="248">
        <v>1</v>
      </c>
      <c r="GH74" s="207"/>
      <c r="GI74" s="207"/>
      <c r="GJ74" s="207"/>
      <c r="GK74" s="207"/>
      <c r="GL74" s="207"/>
      <c r="GM74" s="144"/>
      <c r="GN74" s="144"/>
    </row>
    <row r="75" spans="1:202" ht="15" customHeight="1" x14ac:dyDescent="0.3">
      <c r="A75" s="53" t="s">
        <v>262</v>
      </c>
      <c r="B75" s="256" t="s">
        <v>263</v>
      </c>
      <c r="C75" s="257" t="s">
        <v>264</v>
      </c>
      <c r="D75" s="25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47"/>
      <c r="AZ75" s="47"/>
      <c r="BA75" s="47"/>
      <c r="BB75" s="47"/>
      <c r="BC75" s="47"/>
      <c r="BD75" s="47"/>
      <c r="BE75" s="47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43"/>
      <c r="BS75" s="31"/>
      <c r="BT75" s="31"/>
      <c r="BU75" s="47"/>
      <c r="BV75" s="47"/>
      <c r="BW75" s="47"/>
      <c r="BX75" s="47"/>
      <c r="BY75" s="47"/>
      <c r="BZ75" s="47"/>
      <c r="CA75" s="47"/>
      <c r="CB75" s="64"/>
      <c r="CC75" s="64"/>
      <c r="CD75" s="64"/>
      <c r="CE75" s="47"/>
      <c r="CF75" s="47"/>
      <c r="CG75" s="47"/>
      <c r="CH75" s="47"/>
      <c r="CI75" s="64"/>
      <c r="CJ75" s="64"/>
      <c r="CK75" s="64"/>
      <c r="CL75" s="64"/>
      <c r="CM75" s="31"/>
      <c r="CN75" s="31"/>
      <c r="CO75" s="31"/>
      <c r="CP75" s="31"/>
      <c r="CQ75" s="64"/>
      <c r="CR75" s="64"/>
      <c r="CS75" s="64"/>
      <c r="CT75" s="64"/>
      <c r="CU75" s="64"/>
      <c r="CV75" s="47"/>
      <c r="CW75" s="64"/>
      <c r="CX75" s="64"/>
      <c r="CY75" s="64"/>
      <c r="CZ75" s="64"/>
      <c r="DA75" s="64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3"/>
      <c r="EE75" s="43"/>
      <c r="EF75" s="47"/>
      <c r="EG75" s="47"/>
      <c r="EH75" s="47"/>
      <c r="EI75" s="47"/>
      <c r="EJ75" s="47"/>
      <c r="EK75" s="43"/>
      <c r="EL75" s="43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3"/>
      <c r="EZ75" s="43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97">
        <v>62.372</v>
      </c>
      <c r="FW75" s="47"/>
      <c r="FX75" s="47"/>
      <c r="FY75" s="47"/>
      <c r="FZ75" s="47"/>
      <c r="GA75" s="43"/>
      <c r="GB75" s="43"/>
      <c r="GC75" s="47"/>
      <c r="GD75" s="47"/>
      <c r="GE75" s="47"/>
      <c r="GF75" s="64"/>
      <c r="GG75" s="248">
        <v>1</v>
      </c>
      <c r="GH75" s="207"/>
      <c r="GI75" s="207"/>
      <c r="GJ75" s="207"/>
      <c r="GK75" s="207"/>
      <c r="GL75" s="207"/>
      <c r="GM75" s="34"/>
      <c r="GN75" s="34"/>
    </row>
    <row r="76" spans="1:202" ht="15" customHeight="1" x14ac:dyDescent="0.3">
      <c r="A76" s="4" t="s">
        <v>63</v>
      </c>
      <c r="B76" s="35" t="s">
        <v>64</v>
      </c>
      <c r="C76" s="56" t="s">
        <v>268</v>
      </c>
      <c r="D76" s="25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47"/>
      <c r="AZ76" s="47"/>
      <c r="BA76" s="47"/>
      <c r="BB76" s="47"/>
      <c r="BC76" s="47"/>
      <c r="BD76" s="47"/>
      <c r="BE76" s="47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43"/>
      <c r="BS76" s="31"/>
      <c r="BT76" s="31"/>
      <c r="BU76" s="47"/>
      <c r="BV76" s="47"/>
      <c r="BW76" s="47"/>
      <c r="BX76" s="47"/>
      <c r="BY76" s="47"/>
      <c r="BZ76" s="47"/>
      <c r="CA76" s="47"/>
      <c r="CB76" s="64"/>
      <c r="CC76" s="64"/>
      <c r="CD76" s="64"/>
      <c r="CE76" s="47"/>
      <c r="CF76" s="47"/>
      <c r="CG76" s="47"/>
      <c r="CH76" s="47"/>
      <c r="CI76" s="64"/>
      <c r="CJ76" s="64"/>
      <c r="CK76" s="64"/>
      <c r="CL76" s="64"/>
      <c r="CM76" s="31"/>
      <c r="CN76" s="31"/>
      <c r="CO76" s="31"/>
      <c r="CP76" s="31"/>
      <c r="CQ76" s="64"/>
      <c r="CR76" s="64"/>
      <c r="CS76" s="64"/>
      <c r="CT76" s="64"/>
      <c r="CU76" s="64"/>
      <c r="CV76" s="47"/>
      <c r="CW76" s="64"/>
      <c r="CX76" s="64"/>
      <c r="CY76" s="64"/>
      <c r="CZ76" s="64"/>
      <c r="DA76" s="64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3"/>
      <c r="EE76" s="43"/>
      <c r="EF76" s="97">
        <v>66.070999999999998</v>
      </c>
      <c r="EG76" s="47"/>
      <c r="EH76" s="47"/>
      <c r="EI76" s="47"/>
      <c r="EJ76" s="47"/>
      <c r="EK76" s="43"/>
      <c r="EL76" s="43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3"/>
      <c r="EZ76" s="43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31"/>
      <c r="FW76" s="47"/>
      <c r="FX76" s="47"/>
      <c r="FY76" s="47"/>
      <c r="FZ76" s="47"/>
      <c r="GA76" s="43"/>
      <c r="GB76" s="43"/>
      <c r="GC76" s="47"/>
      <c r="GD76" s="47"/>
      <c r="GE76" s="47"/>
      <c r="GF76" s="64"/>
      <c r="GG76" s="248">
        <v>1</v>
      </c>
      <c r="GH76" s="207"/>
      <c r="GI76" s="207"/>
      <c r="GJ76" s="207"/>
      <c r="GK76" s="207"/>
      <c r="GL76" s="207"/>
      <c r="GM76" s="34"/>
      <c r="GN76" s="34"/>
    </row>
    <row r="77" spans="1:202" ht="15" customHeight="1" x14ac:dyDescent="0.3">
      <c r="A77" s="4" t="s">
        <v>274</v>
      </c>
      <c r="B77" s="35" t="s">
        <v>275</v>
      </c>
      <c r="C77" s="54" t="s">
        <v>276</v>
      </c>
      <c r="D77" s="25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47"/>
      <c r="AZ77" s="47"/>
      <c r="BA77" s="47"/>
      <c r="BB77" s="47"/>
      <c r="BC77" s="47"/>
      <c r="BD77" s="47"/>
      <c r="BE77" s="47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43"/>
      <c r="BS77" s="31"/>
      <c r="BT77" s="31"/>
      <c r="BU77" s="47"/>
      <c r="BV77" s="47"/>
      <c r="BW77" s="47"/>
      <c r="BX77" s="47"/>
      <c r="BY77" s="47"/>
      <c r="BZ77" s="47"/>
      <c r="CA77" s="47"/>
      <c r="CB77" s="64"/>
      <c r="CC77" s="64"/>
      <c r="CD77" s="64"/>
      <c r="CE77" s="47"/>
      <c r="CF77" s="47"/>
      <c r="CG77" s="47"/>
      <c r="CH77" s="47"/>
      <c r="CI77" s="64"/>
      <c r="CJ77" s="64"/>
      <c r="CK77" s="64"/>
      <c r="CL77" s="64"/>
      <c r="CM77" s="31"/>
      <c r="CN77" s="31"/>
      <c r="CO77" s="31"/>
      <c r="CP77" s="31"/>
      <c r="CQ77" s="64"/>
      <c r="CR77" s="64"/>
      <c r="CS77" s="64"/>
      <c r="CT77" s="64"/>
      <c r="CU77" s="64"/>
      <c r="CV77" s="47"/>
      <c r="CW77" s="64"/>
      <c r="CX77" s="64"/>
      <c r="CY77" s="64"/>
      <c r="CZ77" s="64"/>
      <c r="DA77" s="64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3"/>
      <c r="EE77" s="43"/>
      <c r="EF77" s="106"/>
      <c r="EG77" s="47"/>
      <c r="EH77" s="47"/>
      <c r="EI77" s="47"/>
      <c r="EJ77" s="47"/>
      <c r="EK77" s="43"/>
      <c r="EL77" s="43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3"/>
      <c r="EZ77" s="43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31"/>
      <c r="FW77" s="47"/>
      <c r="FX77" s="109">
        <v>65</v>
      </c>
      <c r="FY77" s="47"/>
      <c r="FZ77" s="47"/>
      <c r="GA77" s="43"/>
      <c r="GB77" s="43"/>
      <c r="GC77" s="47"/>
      <c r="GD77" s="47"/>
      <c r="GE77" s="47"/>
      <c r="GF77" s="64"/>
      <c r="GG77" s="248">
        <v>1</v>
      </c>
      <c r="GH77" s="207"/>
      <c r="GI77" s="207"/>
      <c r="GJ77" s="207"/>
      <c r="GK77" s="207"/>
      <c r="GL77" s="207"/>
      <c r="GM77" s="34"/>
      <c r="GN77" s="34"/>
    </row>
    <row r="78" spans="1:202" ht="15" customHeight="1" thickBot="1" x14ac:dyDescent="0.35">
      <c r="A78" s="53" t="s">
        <v>151</v>
      </c>
      <c r="B78" s="2" t="s">
        <v>152</v>
      </c>
      <c r="C78" s="4" t="s">
        <v>184</v>
      </c>
      <c r="D78" s="25"/>
      <c r="E78" s="31"/>
      <c r="F78" s="31"/>
      <c r="G78" s="31"/>
      <c r="H78" s="31"/>
      <c r="I78" s="31"/>
      <c r="J78" s="31"/>
      <c r="K78" s="31"/>
      <c r="L78" s="31"/>
      <c r="M78" s="31"/>
      <c r="N78" s="87">
        <v>60.625</v>
      </c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47"/>
      <c r="AZ78" s="47"/>
      <c r="BA78" s="47"/>
      <c r="BB78" s="47"/>
      <c r="BC78" s="47"/>
      <c r="BD78" s="47"/>
      <c r="BE78" s="47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43"/>
      <c r="BS78" s="31"/>
      <c r="BT78" s="31"/>
      <c r="BU78" s="47"/>
      <c r="BV78" s="47"/>
      <c r="BW78" s="47"/>
      <c r="BX78" s="47"/>
      <c r="BY78" s="47"/>
      <c r="BZ78" s="47"/>
      <c r="CA78" s="47"/>
      <c r="CB78" s="64"/>
      <c r="CC78" s="64"/>
      <c r="CD78" s="64"/>
      <c r="CE78" s="47"/>
      <c r="CF78" s="47"/>
      <c r="CG78" s="47"/>
      <c r="CH78" s="47"/>
      <c r="CI78" s="64"/>
      <c r="CJ78" s="64"/>
      <c r="CK78" s="64"/>
      <c r="CL78" s="64"/>
      <c r="CM78" s="31"/>
      <c r="CN78" s="31"/>
      <c r="CO78" s="31"/>
      <c r="CP78" s="31"/>
      <c r="CQ78" s="64"/>
      <c r="CR78" s="64"/>
      <c r="CS78" s="64"/>
      <c r="CT78" s="47"/>
      <c r="CU78" s="47"/>
      <c r="CV78" s="47"/>
      <c r="CW78" s="64"/>
      <c r="CX78" s="64"/>
      <c r="CY78" s="64"/>
      <c r="CZ78" s="64"/>
      <c r="DA78" s="64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3"/>
      <c r="EE78" s="43"/>
      <c r="EF78" s="47"/>
      <c r="EG78" s="47"/>
      <c r="EH78" s="47"/>
      <c r="EI78" s="47"/>
      <c r="EJ78" s="47"/>
      <c r="EK78" s="43"/>
      <c r="EL78" s="43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3"/>
      <c r="EZ78" s="43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3"/>
      <c r="GB78" s="43"/>
      <c r="GC78" s="47"/>
      <c r="GD78" s="47"/>
      <c r="GE78" s="47"/>
      <c r="GF78" s="64"/>
      <c r="GG78" s="248">
        <v>2</v>
      </c>
      <c r="GH78" s="207"/>
      <c r="GI78" s="207"/>
      <c r="GJ78" s="207"/>
      <c r="GK78" s="207"/>
      <c r="GL78" s="207"/>
      <c r="GM78" s="34"/>
      <c r="GN78" s="34"/>
    </row>
    <row r="79" spans="1:202" ht="15" customHeight="1" x14ac:dyDescent="0.3">
      <c r="A79" s="53" t="s">
        <v>158</v>
      </c>
      <c r="B79" s="2" t="s">
        <v>139</v>
      </c>
      <c r="C79" s="46" t="s">
        <v>286</v>
      </c>
      <c r="D79" s="25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158"/>
      <c r="AU79" s="158"/>
      <c r="AV79" s="31"/>
      <c r="AW79" s="31"/>
      <c r="AX79" s="31"/>
      <c r="AY79" s="47"/>
      <c r="AZ79" s="47"/>
      <c r="BA79" s="47"/>
      <c r="BB79" s="47"/>
      <c r="BC79" s="47"/>
      <c r="BD79" s="47"/>
      <c r="BE79" s="47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43"/>
      <c r="BS79" s="31"/>
      <c r="BT79" s="31"/>
      <c r="BU79" s="47"/>
      <c r="BV79" s="47"/>
      <c r="BW79" s="47"/>
      <c r="BX79" s="47"/>
      <c r="BY79" s="47"/>
      <c r="BZ79" s="47"/>
      <c r="CA79" s="47"/>
      <c r="CB79" s="64"/>
      <c r="CC79" s="64"/>
      <c r="CD79" s="64"/>
      <c r="CE79" s="47"/>
      <c r="CF79" s="47"/>
      <c r="CG79" s="47"/>
      <c r="CH79" s="47"/>
      <c r="CI79" s="64"/>
      <c r="CJ79" s="64"/>
      <c r="CK79" s="64"/>
      <c r="CL79" s="64"/>
      <c r="CM79" s="31"/>
      <c r="CN79" s="31"/>
      <c r="CO79" s="31"/>
      <c r="CP79" s="31"/>
      <c r="CQ79" s="64"/>
      <c r="CR79" s="64"/>
      <c r="CS79" s="64"/>
      <c r="CT79" s="47"/>
      <c r="CU79" s="47"/>
      <c r="CV79" s="47"/>
      <c r="CW79" s="64"/>
      <c r="CX79" s="64"/>
      <c r="CY79" s="64"/>
      <c r="CZ79" s="64"/>
      <c r="DA79" s="64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3"/>
      <c r="EE79" s="43"/>
      <c r="EF79" s="47"/>
      <c r="EG79" s="47"/>
      <c r="EH79" s="47"/>
      <c r="EI79" s="47"/>
      <c r="EJ79" s="47"/>
      <c r="EK79" s="43"/>
      <c r="EL79" s="43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3"/>
      <c r="EZ79" s="43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3"/>
      <c r="GB79" s="43"/>
      <c r="GC79" s="47"/>
      <c r="GD79" s="47"/>
      <c r="GE79" s="47"/>
      <c r="GF79" s="251">
        <v>61.527999999999999</v>
      </c>
      <c r="GG79" s="248">
        <v>1</v>
      </c>
      <c r="GH79" s="207"/>
      <c r="GI79" s="207"/>
      <c r="GJ79" s="207"/>
      <c r="GK79" s="207"/>
      <c r="GL79" s="207"/>
      <c r="GM79" s="34"/>
      <c r="GN79" s="34"/>
    </row>
    <row r="80" spans="1:202" ht="15" customHeight="1" x14ac:dyDescent="0.3">
      <c r="A80" s="53" t="s">
        <v>283</v>
      </c>
      <c r="B80" s="2" t="s">
        <v>284</v>
      </c>
      <c r="C80" s="4" t="s">
        <v>285</v>
      </c>
      <c r="D80" s="25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86">
        <v>65.536000000000001</v>
      </c>
      <c r="AU80" s="145">
        <v>61.176000000000002</v>
      </c>
      <c r="AV80" s="31"/>
      <c r="AW80" s="31"/>
      <c r="AX80" s="31"/>
      <c r="AY80" s="47"/>
      <c r="AZ80" s="47"/>
      <c r="BA80" s="47"/>
      <c r="BB80" s="47"/>
      <c r="BC80" s="47"/>
      <c r="BD80" s="47"/>
      <c r="BE80" s="47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43"/>
      <c r="BS80" s="31"/>
      <c r="BT80" s="31"/>
      <c r="BU80" s="47"/>
      <c r="BV80" s="47"/>
      <c r="BW80" s="47"/>
      <c r="BX80" s="47"/>
      <c r="BY80" s="47"/>
      <c r="BZ80" s="47"/>
      <c r="CA80" s="47"/>
      <c r="CB80" s="64"/>
      <c r="CC80" s="64"/>
      <c r="CD80" s="64"/>
      <c r="CE80" s="47"/>
      <c r="CF80" s="47"/>
      <c r="CG80" s="47"/>
      <c r="CH80" s="47"/>
      <c r="CI80" s="64"/>
      <c r="CJ80" s="64"/>
      <c r="CK80" s="64"/>
      <c r="CL80" s="64"/>
      <c r="CM80" s="31"/>
      <c r="CN80" s="31"/>
      <c r="CO80" s="31"/>
      <c r="CP80" s="31"/>
      <c r="CQ80" s="64"/>
      <c r="CR80" s="64"/>
      <c r="CS80" s="64"/>
      <c r="CT80" s="47"/>
      <c r="CU80" s="47"/>
      <c r="CV80" s="47"/>
      <c r="CW80" s="64"/>
      <c r="CX80" s="64"/>
      <c r="CY80" s="64"/>
      <c r="CZ80" s="64"/>
      <c r="DA80" s="64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3"/>
      <c r="EE80" s="43"/>
      <c r="EF80" s="47"/>
      <c r="EG80" s="47"/>
      <c r="EH80" s="47"/>
      <c r="EI80" s="47"/>
      <c r="EJ80" s="47"/>
      <c r="EK80" s="43"/>
      <c r="EL80" s="43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3"/>
      <c r="EZ80" s="43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3"/>
      <c r="GB80" s="43"/>
      <c r="GC80" s="47"/>
      <c r="GD80" s="47"/>
      <c r="GE80" s="47"/>
      <c r="GF80" s="64"/>
      <c r="GG80" s="248">
        <v>2</v>
      </c>
      <c r="GH80" s="207"/>
      <c r="GI80" s="207"/>
      <c r="GJ80" s="207"/>
      <c r="GK80" s="207"/>
      <c r="GL80" s="207"/>
      <c r="GM80" s="144"/>
      <c r="GN80" s="144"/>
      <c r="GT80" s="34"/>
    </row>
    <row r="81" spans="1:202" ht="15" customHeight="1" x14ac:dyDescent="0.3">
      <c r="A81" s="53" t="s">
        <v>63</v>
      </c>
      <c r="B81" s="2" t="s">
        <v>287</v>
      </c>
      <c r="C81" s="4" t="s">
        <v>288</v>
      </c>
      <c r="D81" s="25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164">
        <v>60</v>
      </c>
      <c r="AV81" s="31"/>
      <c r="AW81" s="31"/>
      <c r="AX81" s="31"/>
      <c r="AY81" s="47"/>
      <c r="AZ81" s="47"/>
      <c r="BA81" s="47"/>
      <c r="BB81" s="47"/>
      <c r="BC81" s="47"/>
      <c r="BD81" s="47"/>
      <c r="BE81" s="47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43"/>
      <c r="BS81" s="31"/>
      <c r="BT81" s="31"/>
      <c r="BU81" s="47"/>
      <c r="BV81" s="47"/>
      <c r="BW81" s="47"/>
      <c r="BX81" s="47"/>
      <c r="BY81" s="47"/>
      <c r="BZ81" s="47"/>
      <c r="CA81" s="47"/>
      <c r="CB81" s="64"/>
      <c r="CC81" s="64"/>
      <c r="CD81" s="64"/>
      <c r="CE81" s="47"/>
      <c r="CF81" s="47"/>
      <c r="CG81" s="47"/>
      <c r="CH81" s="47"/>
      <c r="CI81" s="64"/>
      <c r="CJ81" s="64"/>
      <c r="CK81" s="64"/>
      <c r="CL81" s="64"/>
      <c r="CM81" s="31"/>
      <c r="CN81" s="31"/>
      <c r="CO81" s="31"/>
      <c r="CP81" s="31"/>
      <c r="CQ81" s="64"/>
      <c r="CR81" s="64"/>
      <c r="CS81" s="64"/>
      <c r="CT81" s="47"/>
      <c r="CU81" s="47"/>
      <c r="CV81" s="47"/>
      <c r="CW81" s="64"/>
      <c r="CX81" s="64"/>
      <c r="CY81" s="64"/>
      <c r="CZ81" s="64"/>
      <c r="DA81" s="64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3"/>
      <c r="EE81" s="43"/>
      <c r="EF81" s="47"/>
      <c r="EG81" s="47"/>
      <c r="EH81" s="47"/>
      <c r="EI81" s="47"/>
      <c r="EJ81" s="47"/>
      <c r="EK81" s="43"/>
      <c r="EL81" s="43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3"/>
      <c r="EZ81" s="43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3"/>
      <c r="GB81" s="43"/>
      <c r="GC81" s="47"/>
      <c r="GD81" s="47"/>
      <c r="GE81" s="47"/>
      <c r="GF81" s="64"/>
      <c r="GG81" s="248">
        <v>2</v>
      </c>
      <c r="GH81" s="207"/>
      <c r="GI81" s="207"/>
      <c r="GJ81" s="207"/>
      <c r="GK81" s="207"/>
      <c r="GL81" s="207"/>
      <c r="GM81" s="144"/>
      <c r="GN81" s="144"/>
      <c r="GT81" s="34"/>
    </row>
    <row r="82" spans="1:202" ht="15" customHeight="1" x14ac:dyDescent="0.3">
      <c r="A82" s="53" t="s">
        <v>289</v>
      </c>
      <c r="B82" s="2" t="s">
        <v>25</v>
      </c>
      <c r="C82" s="4" t="s">
        <v>290</v>
      </c>
      <c r="D82" s="25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161">
        <v>61.695999999999998</v>
      </c>
      <c r="AU82" s="163">
        <v>61.323999999999998</v>
      </c>
      <c r="AV82" s="31"/>
      <c r="AW82" s="31"/>
      <c r="AX82" s="31"/>
      <c r="AY82" s="47"/>
      <c r="AZ82" s="47"/>
      <c r="BA82" s="47"/>
      <c r="BB82" s="47"/>
      <c r="BC82" s="47"/>
      <c r="BD82" s="47"/>
      <c r="BE82" s="47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43"/>
      <c r="BS82" s="31"/>
      <c r="BT82" s="31"/>
      <c r="BU82" s="47"/>
      <c r="BV82" s="47"/>
      <c r="BW82" s="47"/>
      <c r="BX82" s="47"/>
      <c r="BY82" s="47"/>
      <c r="BZ82" s="47"/>
      <c r="CA82" s="47"/>
      <c r="CB82" s="64"/>
      <c r="CC82" s="64"/>
      <c r="CD82" s="64"/>
      <c r="CE82" s="47"/>
      <c r="CF82" s="47"/>
      <c r="CG82" s="47"/>
      <c r="CH82" s="47"/>
      <c r="CI82" s="64"/>
      <c r="CJ82" s="64"/>
      <c r="CK82" s="64"/>
      <c r="CL82" s="64"/>
      <c r="CM82" s="31"/>
      <c r="CN82" s="31"/>
      <c r="CO82" s="31"/>
      <c r="CP82" s="31"/>
      <c r="CQ82" s="64"/>
      <c r="CR82" s="64"/>
      <c r="CS82" s="64"/>
      <c r="CT82" s="47"/>
      <c r="CU82" s="47"/>
      <c r="CV82" s="47"/>
      <c r="CW82" s="64"/>
      <c r="CX82" s="64"/>
      <c r="CY82" s="64"/>
      <c r="CZ82" s="64"/>
      <c r="DA82" s="64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3"/>
      <c r="EE82" s="43"/>
      <c r="EF82" s="47"/>
      <c r="EG82" s="47"/>
      <c r="EH82" s="47"/>
      <c r="EI82" s="47"/>
      <c r="EJ82" s="47"/>
      <c r="EK82" s="43"/>
      <c r="EL82" s="43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3"/>
      <c r="EZ82" s="43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3"/>
      <c r="GB82" s="43"/>
      <c r="GC82" s="47"/>
      <c r="GD82" s="47"/>
      <c r="GE82" s="47"/>
      <c r="GF82" s="64"/>
      <c r="GG82" s="248">
        <v>1</v>
      </c>
      <c r="GH82" s="207"/>
      <c r="GI82" s="207"/>
      <c r="GJ82" s="207"/>
      <c r="GK82" s="207"/>
      <c r="GL82" s="207"/>
      <c r="GM82" s="144"/>
      <c r="GN82" s="144"/>
      <c r="GT82" s="34"/>
    </row>
    <row r="83" spans="1:202" ht="15" customHeight="1" x14ac:dyDescent="0.3">
      <c r="A83" s="53" t="s">
        <v>101</v>
      </c>
      <c r="B83" s="2" t="s">
        <v>291</v>
      </c>
      <c r="C83" s="46" t="s">
        <v>292</v>
      </c>
      <c r="D83" s="25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86">
        <v>62.856999999999999</v>
      </c>
      <c r="AU83" s="162">
        <v>62.5</v>
      </c>
      <c r="AV83" s="31"/>
      <c r="AW83" s="31"/>
      <c r="AX83" s="31"/>
      <c r="AY83" s="47"/>
      <c r="AZ83" s="47"/>
      <c r="BA83" s="47"/>
      <c r="BB83" s="47"/>
      <c r="BC83" s="47"/>
      <c r="BD83" s="47"/>
      <c r="BE83" s="47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43"/>
      <c r="BS83" s="31"/>
      <c r="BT83" s="31"/>
      <c r="BU83" s="47"/>
      <c r="BV83" s="47"/>
      <c r="BW83" s="47"/>
      <c r="BX83" s="47"/>
      <c r="BY83" s="47"/>
      <c r="BZ83" s="47"/>
      <c r="CA83" s="47"/>
      <c r="CB83" s="64"/>
      <c r="CC83" s="64"/>
      <c r="CD83" s="64"/>
      <c r="CE83" s="47"/>
      <c r="CF83" s="47"/>
      <c r="CG83" s="47"/>
      <c r="CH83" s="47"/>
      <c r="CI83" s="64"/>
      <c r="CJ83" s="64"/>
      <c r="CK83" s="64"/>
      <c r="CL83" s="64"/>
      <c r="CM83" s="31"/>
      <c r="CN83" s="31"/>
      <c r="CO83" s="31"/>
      <c r="CP83" s="31"/>
      <c r="CQ83" s="64"/>
      <c r="CR83" s="64"/>
      <c r="CS83" s="64"/>
      <c r="CT83" s="47"/>
      <c r="CU83" s="47"/>
      <c r="CV83" s="47"/>
      <c r="CW83" s="64"/>
      <c r="CX83" s="64"/>
      <c r="CY83" s="64"/>
      <c r="CZ83" s="64"/>
      <c r="DA83" s="64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3"/>
      <c r="EE83" s="43"/>
      <c r="EF83" s="47"/>
      <c r="EG83" s="47"/>
      <c r="EH83" s="47"/>
      <c r="EI83" s="47"/>
      <c r="EJ83" s="47"/>
      <c r="EK83" s="43"/>
      <c r="EL83" s="43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3"/>
      <c r="EZ83" s="43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3"/>
      <c r="GB83" s="43"/>
      <c r="GC83" s="47"/>
      <c r="GD83" s="47"/>
      <c r="GE83" s="47"/>
      <c r="GF83" s="64"/>
      <c r="GG83" s="248">
        <v>2</v>
      </c>
      <c r="GH83" s="207"/>
      <c r="GI83" s="207"/>
      <c r="GJ83" s="207"/>
      <c r="GK83" s="207"/>
      <c r="GL83" s="207"/>
      <c r="GT83" s="34"/>
    </row>
    <row r="84" spans="1:202" ht="15" customHeight="1" x14ac:dyDescent="0.3">
      <c r="A84" s="53" t="s">
        <v>27</v>
      </c>
      <c r="B84" s="2" t="s">
        <v>293</v>
      </c>
      <c r="C84" s="51" t="s">
        <v>294</v>
      </c>
      <c r="D84" s="25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160">
        <v>61.963999999999999</v>
      </c>
      <c r="AU84" s="86">
        <v>64.412000000000006</v>
      </c>
      <c r="AV84" s="31"/>
      <c r="AW84" s="31"/>
      <c r="AX84" s="31"/>
      <c r="AY84" s="47"/>
      <c r="AZ84" s="47"/>
      <c r="BA84" s="47"/>
      <c r="BB84" s="47"/>
      <c r="BC84" s="47"/>
      <c r="BD84" s="47"/>
      <c r="BE84" s="47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43"/>
      <c r="BS84" s="31"/>
      <c r="BT84" s="31"/>
      <c r="BU84" s="47"/>
      <c r="BV84" s="47"/>
      <c r="BW84" s="47"/>
      <c r="BX84" s="47"/>
      <c r="BY84" s="47"/>
      <c r="BZ84" s="47"/>
      <c r="CA84" s="47"/>
      <c r="CB84" s="64"/>
      <c r="CC84" s="64"/>
      <c r="CD84" s="64"/>
      <c r="CE84" s="47"/>
      <c r="CF84" s="47"/>
      <c r="CG84" s="47"/>
      <c r="CH84" s="47"/>
      <c r="CI84" s="64"/>
      <c r="CJ84" s="64"/>
      <c r="CK84" s="64"/>
      <c r="CL84" s="64"/>
      <c r="CM84" s="31"/>
      <c r="CN84" s="31"/>
      <c r="CO84" s="31"/>
      <c r="CP84" s="31"/>
      <c r="CQ84" s="64"/>
      <c r="CR84" s="64"/>
      <c r="CS84" s="64"/>
      <c r="CT84" s="47"/>
      <c r="CU84" s="47"/>
      <c r="CV84" s="47"/>
      <c r="CW84" s="64"/>
      <c r="CX84" s="64"/>
      <c r="CY84" s="64"/>
      <c r="CZ84" s="64"/>
      <c r="DA84" s="64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3"/>
      <c r="EE84" s="43"/>
      <c r="EF84" s="47"/>
      <c r="EG84" s="47"/>
      <c r="EH84" s="47"/>
      <c r="EI84" s="47"/>
      <c r="EJ84" s="47"/>
      <c r="EK84" s="43"/>
      <c r="EL84" s="43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3"/>
      <c r="EZ84" s="43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3"/>
      <c r="GB84" s="43"/>
      <c r="GC84" s="47"/>
      <c r="GD84" s="47"/>
      <c r="GE84" s="47"/>
      <c r="GF84" s="64"/>
      <c r="GG84" s="248">
        <v>2</v>
      </c>
      <c r="GH84" s="207"/>
      <c r="GI84" s="207"/>
      <c r="GJ84" s="207"/>
      <c r="GK84" s="207"/>
      <c r="GL84" s="207"/>
      <c r="GT84" s="34"/>
    </row>
    <row r="85" spans="1:202" ht="15" customHeight="1" x14ac:dyDescent="0.3">
      <c r="A85" s="252"/>
      <c r="B85" s="156"/>
      <c r="C85" s="157"/>
      <c r="D85" s="25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145"/>
      <c r="AU85" s="145"/>
      <c r="AV85" s="31"/>
      <c r="AW85" s="31"/>
      <c r="AX85" s="31"/>
      <c r="AY85" s="47"/>
      <c r="AZ85" s="47"/>
      <c r="BA85" s="47"/>
      <c r="BB85" s="47"/>
      <c r="BC85" s="47"/>
      <c r="BD85" s="47"/>
      <c r="BE85" s="47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43"/>
      <c r="BS85" s="31"/>
      <c r="BT85" s="31"/>
      <c r="BU85" s="47"/>
      <c r="BV85" s="47"/>
      <c r="BW85" s="47"/>
      <c r="BX85" s="47"/>
      <c r="BY85" s="47"/>
      <c r="BZ85" s="47"/>
      <c r="CA85" s="47"/>
      <c r="CB85" s="64"/>
      <c r="CC85" s="64"/>
      <c r="CD85" s="64"/>
      <c r="CE85" s="47"/>
      <c r="CF85" s="47"/>
      <c r="CG85" s="47"/>
      <c r="CH85" s="47"/>
      <c r="CI85" s="64"/>
      <c r="CJ85" s="64"/>
      <c r="CK85" s="64"/>
      <c r="CL85" s="64"/>
      <c r="CM85" s="31"/>
      <c r="CN85" s="31"/>
      <c r="CO85" s="31"/>
      <c r="CP85" s="31"/>
      <c r="CQ85" s="64"/>
      <c r="CR85" s="64"/>
      <c r="CS85" s="64"/>
      <c r="CT85" s="47"/>
      <c r="CU85" s="47"/>
      <c r="CV85" s="47"/>
      <c r="CW85" s="64"/>
      <c r="CX85" s="64"/>
      <c r="CY85" s="64"/>
      <c r="CZ85" s="64"/>
      <c r="DA85" s="64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3"/>
      <c r="EE85" s="43"/>
      <c r="EF85" s="47"/>
      <c r="EG85" s="47"/>
      <c r="EH85" s="47"/>
      <c r="EI85" s="47"/>
      <c r="EJ85" s="47"/>
      <c r="EK85" s="43"/>
      <c r="EL85" s="43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3"/>
      <c r="EZ85" s="43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3"/>
      <c r="GB85" s="43"/>
      <c r="GC85" s="47"/>
      <c r="GD85" s="47"/>
      <c r="GE85" s="47"/>
      <c r="GF85" s="64"/>
      <c r="GG85" s="248"/>
      <c r="GH85" s="207"/>
      <c r="GI85" s="207"/>
      <c r="GJ85" s="207"/>
      <c r="GK85" s="207"/>
      <c r="GL85" s="207"/>
    </row>
    <row r="86" spans="1:202" ht="15" customHeight="1" x14ac:dyDescent="0.3">
      <c r="A86" s="252"/>
      <c r="B86" s="156"/>
      <c r="C86" s="157"/>
      <c r="D86" s="25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47"/>
      <c r="AZ86" s="47"/>
      <c r="BA86" s="47"/>
      <c r="BB86" s="47"/>
      <c r="BC86" s="47"/>
      <c r="BD86" s="47"/>
      <c r="BE86" s="47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43"/>
      <c r="BS86" s="31"/>
      <c r="BT86" s="31"/>
      <c r="BU86" s="47"/>
      <c r="BV86" s="47"/>
      <c r="BW86" s="47"/>
      <c r="BX86" s="47"/>
      <c r="BY86" s="47"/>
      <c r="BZ86" s="47"/>
      <c r="CA86" s="47"/>
      <c r="CB86" s="64"/>
      <c r="CC86" s="64"/>
      <c r="CD86" s="64"/>
      <c r="CE86" s="47"/>
      <c r="CF86" s="47"/>
      <c r="CG86" s="47"/>
      <c r="CH86" s="47"/>
      <c r="CI86" s="64"/>
      <c r="CJ86" s="64"/>
      <c r="CK86" s="64"/>
      <c r="CL86" s="64"/>
      <c r="CM86" s="31"/>
      <c r="CN86" s="31"/>
      <c r="CO86" s="31"/>
      <c r="CP86" s="31"/>
      <c r="CQ86" s="64"/>
      <c r="CR86" s="64"/>
      <c r="CS86" s="64"/>
      <c r="CT86" s="47"/>
      <c r="CU86" s="47"/>
      <c r="CV86" s="47"/>
      <c r="CW86" s="64"/>
      <c r="CX86" s="64"/>
      <c r="CY86" s="64"/>
      <c r="CZ86" s="64"/>
      <c r="DA86" s="64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3"/>
      <c r="EE86" s="43"/>
      <c r="EF86" s="47"/>
      <c r="EG86" s="47"/>
      <c r="EH86" s="47"/>
      <c r="EI86" s="47"/>
      <c r="EJ86" s="47"/>
      <c r="EK86" s="43"/>
      <c r="EL86" s="43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3"/>
      <c r="EZ86" s="43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3"/>
      <c r="GB86" s="43"/>
      <c r="GC86" s="47"/>
      <c r="GD86" s="47"/>
      <c r="GE86" s="47"/>
      <c r="GF86" s="64"/>
      <c r="GG86" s="248"/>
      <c r="GH86" s="207"/>
      <c r="GI86" s="207"/>
      <c r="GJ86" s="207"/>
      <c r="GK86" s="207"/>
      <c r="GL86" s="207"/>
    </row>
    <row r="87" spans="1:202" ht="15" customHeight="1" thickBot="1" x14ac:dyDescent="0.35">
      <c r="A87" s="75"/>
      <c r="B87" s="77"/>
      <c r="C87" s="78"/>
      <c r="D87" s="23">
        <f t="shared" ref="D87:K87" si="0">SUM(D10:D78)</f>
        <v>327.55700000000002</v>
      </c>
      <c r="E87" s="23">
        <f t="shared" si="0"/>
        <v>395.71999999999997</v>
      </c>
      <c r="F87" s="23">
        <f t="shared" si="0"/>
        <v>0</v>
      </c>
      <c r="G87" s="23">
        <f t="shared" si="0"/>
        <v>0</v>
      </c>
      <c r="H87" s="23">
        <f t="shared" si="0"/>
        <v>205.517</v>
      </c>
      <c r="I87" s="23">
        <f t="shared" si="0"/>
        <v>193.90099999999998</v>
      </c>
      <c r="J87" s="23">
        <f t="shared" si="0"/>
        <v>66.180000000000007</v>
      </c>
      <c r="K87" s="23">
        <f t="shared" si="0"/>
        <v>0</v>
      </c>
      <c r="L87" s="23">
        <f t="shared" ref="L87" si="1">SUM(L10:L78)</f>
        <v>0</v>
      </c>
      <c r="M87" s="23">
        <f t="shared" ref="M87" si="2">SUM(M10:M78)</f>
        <v>53.570999999999998</v>
      </c>
      <c r="N87" s="23">
        <f t="shared" ref="N87:AS87" si="3">SUM(N10:N78)</f>
        <v>388.39300000000003</v>
      </c>
      <c r="O87" s="23">
        <f t="shared" si="3"/>
        <v>386.07100000000003</v>
      </c>
      <c r="P87" s="23">
        <f t="shared" si="3"/>
        <v>260.58699999999999</v>
      </c>
      <c r="Q87" s="23">
        <f t="shared" si="3"/>
        <v>131.11099999999999</v>
      </c>
      <c r="R87" s="23">
        <f t="shared" si="3"/>
        <v>128.684</v>
      </c>
      <c r="S87" s="23">
        <f t="shared" si="3"/>
        <v>399.37400000000002</v>
      </c>
      <c r="T87" s="23">
        <f t="shared" si="3"/>
        <v>323.75</v>
      </c>
      <c r="U87" s="23">
        <f t="shared" si="3"/>
        <v>65.438000000000002</v>
      </c>
      <c r="V87" s="23">
        <f t="shared" si="3"/>
        <v>67.364999999999995</v>
      </c>
      <c r="W87" s="23">
        <f t="shared" si="3"/>
        <v>62.161999999999999</v>
      </c>
      <c r="X87" s="23">
        <f t="shared" si="3"/>
        <v>196.5</v>
      </c>
      <c r="Y87" s="23">
        <f t="shared" si="3"/>
        <v>280.33499999999998</v>
      </c>
      <c r="Z87" s="23">
        <f t="shared" si="3"/>
        <v>136.125</v>
      </c>
      <c r="AA87" s="23">
        <f t="shared" si="3"/>
        <v>133.959</v>
      </c>
      <c r="AB87" s="23">
        <f t="shared" si="3"/>
        <v>64.078999999999994</v>
      </c>
      <c r="AC87" s="23">
        <f t="shared" si="3"/>
        <v>62.857142856999999</v>
      </c>
      <c r="AD87" s="23">
        <f t="shared" si="3"/>
        <v>0</v>
      </c>
      <c r="AE87" s="23">
        <f t="shared" si="3"/>
        <v>0</v>
      </c>
      <c r="AF87" s="23">
        <f t="shared" si="3"/>
        <v>0</v>
      </c>
      <c r="AG87" s="23">
        <f t="shared" si="3"/>
        <v>134.108</v>
      </c>
      <c r="AH87" s="23">
        <f t="shared" si="3"/>
        <v>63.161999999999999</v>
      </c>
      <c r="AI87" s="23">
        <f t="shared" si="3"/>
        <v>0</v>
      </c>
      <c r="AJ87" s="23">
        <f t="shared" si="3"/>
        <v>66.08</v>
      </c>
      <c r="AK87" s="23">
        <f t="shared" si="3"/>
        <v>71.149000000000001</v>
      </c>
      <c r="AL87" s="23">
        <f t="shared" si="3"/>
        <v>65.599999999999994</v>
      </c>
      <c r="AM87" s="23">
        <f t="shared" si="3"/>
        <v>0</v>
      </c>
      <c r="AN87" s="23">
        <f t="shared" si="3"/>
        <v>0</v>
      </c>
      <c r="AO87" s="23">
        <f t="shared" si="3"/>
        <v>130.53399999999999</v>
      </c>
      <c r="AP87" s="23">
        <f t="shared" si="3"/>
        <v>0</v>
      </c>
      <c r="AQ87" s="23">
        <f t="shared" si="3"/>
        <v>65</v>
      </c>
      <c r="AR87" s="23">
        <f t="shared" si="3"/>
        <v>129.13900000000001</v>
      </c>
      <c r="AS87" s="23">
        <f t="shared" si="3"/>
        <v>63.658999999999999</v>
      </c>
      <c r="AT87" s="23">
        <f t="shared" ref="AT87:AX87" si="4">SUM(AT10:AT78)</f>
        <v>68.213999999999999</v>
      </c>
      <c r="AU87" s="23">
        <f t="shared" si="4"/>
        <v>64.852999999999994</v>
      </c>
      <c r="AV87" s="23">
        <f t="shared" si="4"/>
        <v>192.25099999999998</v>
      </c>
      <c r="AW87" s="23">
        <f t="shared" si="4"/>
        <v>185.81100000000001</v>
      </c>
      <c r="AX87" s="23">
        <f t="shared" si="4"/>
        <v>65.878</v>
      </c>
      <c r="AY87" s="23">
        <f t="shared" ref="AY87:CD87" si="5">SUM(AY10:AY78)</f>
        <v>431.33799999999997</v>
      </c>
      <c r="AZ87" s="23">
        <f t="shared" si="5"/>
        <v>419.899</v>
      </c>
      <c r="BA87" s="23">
        <f t="shared" si="5"/>
        <v>393.11500000000007</v>
      </c>
      <c r="BB87" s="23">
        <f t="shared" si="5"/>
        <v>324.65199999999999</v>
      </c>
      <c r="BC87" s="23">
        <f t="shared" si="5"/>
        <v>69.188999999999993</v>
      </c>
      <c r="BD87" s="23">
        <f t="shared" si="5"/>
        <v>0</v>
      </c>
      <c r="BE87" s="23">
        <f t="shared" si="5"/>
        <v>0</v>
      </c>
      <c r="BF87" s="23">
        <f t="shared" si="5"/>
        <v>194.28571428599997</v>
      </c>
      <c r="BG87" s="23">
        <f t="shared" si="5"/>
        <v>65.277777778000001</v>
      </c>
      <c r="BH87" s="23">
        <f t="shared" si="5"/>
        <v>131.964</v>
      </c>
      <c r="BI87" s="23">
        <f t="shared" si="5"/>
        <v>0</v>
      </c>
      <c r="BJ87" s="23">
        <f t="shared" si="5"/>
        <v>0</v>
      </c>
      <c r="BK87" s="23">
        <f t="shared" si="5"/>
        <v>0</v>
      </c>
      <c r="BL87" s="23">
        <f t="shared" si="5"/>
        <v>0</v>
      </c>
      <c r="BM87" s="23">
        <f t="shared" si="5"/>
        <v>65.180000000000007</v>
      </c>
      <c r="BN87" s="23">
        <f t="shared" si="5"/>
        <v>0</v>
      </c>
      <c r="BO87" s="23">
        <f t="shared" si="5"/>
        <v>0</v>
      </c>
      <c r="BP87" s="23">
        <f t="shared" si="5"/>
        <v>0</v>
      </c>
      <c r="BQ87" s="23">
        <f t="shared" si="5"/>
        <v>121.9</v>
      </c>
      <c r="BR87" s="23">
        <f t="shared" si="5"/>
        <v>189.33799999999999</v>
      </c>
      <c r="BS87" s="23">
        <f t="shared" si="5"/>
        <v>62.43</v>
      </c>
      <c r="BT87" s="23">
        <f t="shared" si="5"/>
        <v>68.17</v>
      </c>
      <c r="BU87" s="23">
        <f t="shared" si="5"/>
        <v>138.125</v>
      </c>
      <c r="BV87" s="23">
        <f t="shared" si="5"/>
        <v>195.07300000000001</v>
      </c>
      <c r="BW87" s="23">
        <f t="shared" si="5"/>
        <v>67.153000000000006</v>
      </c>
      <c r="BX87" s="23">
        <f t="shared" si="5"/>
        <v>0</v>
      </c>
      <c r="BY87" s="23">
        <f t="shared" si="5"/>
        <v>68.850999999999999</v>
      </c>
      <c r="BZ87" s="23">
        <f t="shared" si="5"/>
        <v>0</v>
      </c>
      <c r="CA87" s="23">
        <f t="shared" si="5"/>
        <v>0</v>
      </c>
      <c r="CB87" s="23">
        <f t="shared" si="5"/>
        <v>63.658999999999999</v>
      </c>
      <c r="CC87" s="23">
        <f t="shared" si="5"/>
        <v>194.46428571399997</v>
      </c>
      <c r="CD87" s="23">
        <f t="shared" si="5"/>
        <v>64.428571429000002</v>
      </c>
      <c r="CE87" s="23">
        <f t="shared" ref="CE87:DC87" si="6">SUM(CE10:CE78)</f>
        <v>62.353000000000002</v>
      </c>
      <c r="CF87" s="23">
        <f t="shared" si="6"/>
        <v>66.25</v>
      </c>
      <c r="CG87" s="23">
        <f t="shared" si="6"/>
        <v>62.365000000000002</v>
      </c>
      <c r="CH87" s="23">
        <f t="shared" si="6"/>
        <v>0</v>
      </c>
      <c r="CI87" s="23">
        <f t="shared" si="6"/>
        <v>0</v>
      </c>
      <c r="CJ87" s="23">
        <f t="shared" si="6"/>
        <v>0</v>
      </c>
      <c r="CK87" s="23">
        <f t="shared" si="6"/>
        <v>0</v>
      </c>
      <c r="CL87" s="23">
        <f t="shared" si="6"/>
        <v>0</v>
      </c>
      <c r="CM87" s="23">
        <f t="shared" si="6"/>
        <v>0</v>
      </c>
      <c r="CN87" s="23">
        <f t="shared" si="6"/>
        <v>0</v>
      </c>
      <c r="CO87" s="23">
        <f t="shared" si="6"/>
        <v>0</v>
      </c>
      <c r="CP87" s="23">
        <f t="shared" si="6"/>
        <v>0</v>
      </c>
      <c r="CQ87" s="23">
        <f t="shared" si="6"/>
        <v>65.709999999999994</v>
      </c>
      <c r="CR87" s="23">
        <f t="shared" si="6"/>
        <v>0</v>
      </c>
      <c r="CS87" s="23">
        <f t="shared" si="6"/>
        <v>62.81</v>
      </c>
      <c r="CT87" s="23">
        <f t="shared" si="6"/>
        <v>63.2</v>
      </c>
      <c r="CU87" s="23">
        <f t="shared" si="6"/>
        <v>63.393000000000001</v>
      </c>
      <c r="CV87" s="23">
        <f t="shared" si="6"/>
        <v>0</v>
      </c>
      <c r="CW87" s="23">
        <f t="shared" si="6"/>
        <v>63.4</v>
      </c>
      <c r="CX87" s="23">
        <f t="shared" si="6"/>
        <v>0</v>
      </c>
      <c r="CY87" s="23">
        <f t="shared" si="6"/>
        <v>67.361000000000004</v>
      </c>
      <c r="CZ87" s="23">
        <f t="shared" si="6"/>
        <v>0</v>
      </c>
      <c r="DA87" s="23">
        <f t="shared" si="6"/>
        <v>68.680000000000007</v>
      </c>
      <c r="DB87" s="23">
        <f t="shared" si="6"/>
        <v>70.8</v>
      </c>
      <c r="DC87" s="23">
        <f t="shared" si="6"/>
        <v>131.20999999999998</v>
      </c>
      <c r="DD87" s="23"/>
      <c r="DE87" s="23">
        <f t="shared" ref="DE87:EJ87" si="7">SUM(DE10:DE78)</f>
        <v>67.569999999999993</v>
      </c>
      <c r="DF87" s="23">
        <f t="shared" si="7"/>
        <v>0</v>
      </c>
      <c r="DG87" s="23">
        <f t="shared" si="7"/>
        <v>0</v>
      </c>
      <c r="DH87" s="23">
        <f t="shared" si="7"/>
        <v>0</v>
      </c>
      <c r="DI87" s="23">
        <f t="shared" si="7"/>
        <v>0</v>
      </c>
      <c r="DJ87" s="23">
        <f t="shared" si="7"/>
        <v>0</v>
      </c>
      <c r="DK87" s="23">
        <f t="shared" si="7"/>
        <v>0</v>
      </c>
      <c r="DL87" s="23">
        <f t="shared" si="7"/>
        <v>0</v>
      </c>
      <c r="DM87" s="23">
        <f t="shared" si="7"/>
        <v>61.71</v>
      </c>
      <c r="DN87" s="23">
        <f t="shared" si="7"/>
        <v>130.91500000000002</v>
      </c>
      <c r="DO87" s="23">
        <f t="shared" si="7"/>
        <v>64.786000000000001</v>
      </c>
      <c r="DP87" s="23">
        <f t="shared" si="7"/>
        <v>65.357142856999999</v>
      </c>
      <c r="DQ87" s="23">
        <f t="shared" si="7"/>
        <v>66.838235294</v>
      </c>
      <c r="DR87" s="23">
        <f t="shared" si="7"/>
        <v>132.25399999999999</v>
      </c>
      <c r="DS87" s="23">
        <f t="shared" si="7"/>
        <v>0</v>
      </c>
      <c r="DT87" s="23">
        <f t="shared" si="7"/>
        <v>0</v>
      </c>
      <c r="DU87" s="23">
        <f t="shared" si="7"/>
        <v>0</v>
      </c>
      <c r="DV87" s="23">
        <f t="shared" si="7"/>
        <v>0</v>
      </c>
      <c r="DW87" s="23">
        <f t="shared" si="7"/>
        <v>0</v>
      </c>
      <c r="DX87" s="23">
        <f t="shared" si="7"/>
        <v>0</v>
      </c>
      <c r="DY87" s="23">
        <f t="shared" si="7"/>
        <v>0</v>
      </c>
      <c r="DZ87" s="23">
        <f t="shared" si="7"/>
        <v>0</v>
      </c>
      <c r="EA87" s="23">
        <f t="shared" si="7"/>
        <v>0</v>
      </c>
      <c r="EB87" s="23">
        <f t="shared" si="7"/>
        <v>0</v>
      </c>
      <c r="EC87" s="23">
        <f t="shared" si="7"/>
        <v>0</v>
      </c>
      <c r="ED87" s="23">
        <f t="shared" si="7"/>
        <v>0</v>
      </c>
      <c r="EE87" s="23">
        <f t="shared" si="7"/>
        <v>0</v>
      </c>
      <c r="EF87" s="23">
        <f t="shared" si="7"/>
        <v>398.30399999999997</v>
      </c>
      <c r="EG87" s="23">
        <f t="shared" si="7"/>
        <v>388.63299999999998</v>
      </c>
      <c r="EH87" s="23">
        <f t="shared" si="7"/>
        <v>386.33800000000002</v>
      </c>
      <c r="EI87" s="23">
        <f t="shared" si="7"/>
        <v>126.443</v>
      </c>
      <c r="EJ87" s="23">
        <f t="shared" si="7"/>
        <v>71.286000000000001</v>
      </c>
      <c r="EK87" s="23">
        <f t="shared" ref="EK87:FD87" si="8">SUM(EK10:EK78)</f>
        <v>0</v>
      </c>
      <c r="EL87" s="23">
        <f t="shared" si="8"/>
        <v>0</v>
      </c>
      <c r="EM87" s="23">
        <f t="shared" si="8"/>
        <v>0</v>
      </c>
      <c r="EN87" s="23">
        <f t="shared" si="8"/>
        <v>64.14</v>
      </c>
      <c r="EO87" s="23">
        <f t="shared" si="8"/>
        <v>65.75</v>
      </c>
      <c r="EP87" s="23">
        <f t="shared" si="8"/>
        <v>64.05</v>
      </c>
      <c r="EQ87" s="23">
        <f t="shared" si="8"/>
        <v>0</v>
      </c>
      <c r="ER87" s="23">
        <f t="shared" si="8"/>
        <v>0</v>
      </c>
      <c r="ES87" s="23">
        <f t="shared" si="8"/>
        <v>0</v>
      </c>
      <c r="ET87" s="23">
        <f t="shared" si="8"/>
        <v>0</v>
      </c>
      <c r="EU87" s="23">
        <f t="shared" si="8"/>
        <v>0</v>
      </c>
      <c r="EV87" s="23">
        <f t="shared" si="8"/>
        <v>0</v>
      </c>
      <c r="EW87" s="23">
        <f t="shared" si="8"/>
        <v>0</v>
      </c>
      <c r="EX87" s="23">
        <f t="shared" si="8"/>
        <v>0</v>
      </c>
      <c r="EY87" s="23">
        <f t="shared" si="8"/>
        <v>0</v>
      </c>
      <c r="EZ87" s="23">
        <f t="shared" si="8"/>
        <v>0</v>
      </c>
      <c r="FA87" s="23">
        <f t="shared" si="8"/>
        <v>0</v>
      </c>
      <c r="FB87" s="23">
        <f t="shared" si="8"/>
        <v>0</v>
      </c>
      <c r="FC87" s="23">
        <f t="shared" si="8"/>
        <v>0</v>
      </c>
      <c r="FD87" s="23">
        <f t="shared" si="8"/>
        <v>127.5</v>
      </c>
      <c r="FE87" s="23"/>
      <c r="FF87" s="23"/>
      <c r="FG87" s="23">
        <f t="shared" ref="FG87:GF87" si="9">SUM(FG10:FG78)</f>
        <v>69.87</v>
      </c>
      <c r="FH87" s="23">
        <f t="shared" si="9"/>
        <v>60.179000000000002</v>
      </c>
      <c r="FI87" s="23">
        <f t="shared" si="9"/>
        <v>0</v>
      </c>
      <c r="FJ87" s="23">
        <f t="shared" si="9"/>
        <v>0</v>
      </c>
      <c r="FK87" s="23">
        <f t="shared" si="9"/>
        <v>0</v>
      </c>
      <c r="FL87" s="23">
        <f t="shared" si="9"/>
        <v>0</v>
      </c>
      <c r="FM87" s="23">
        <f t="shared" si="9"/>
        <v>0</v>
      </c>
      <c r="FN87" s="23">
        <f t="shared" si="9"/>
        <v>0</v>
      </c>
      <c r="FO87" s="23">
        <f t="shared" si="9"/>
        <v>0</v>
      </c>
      <c r="FP87" s="23">
        <f t="shared" si="9"/>
        <v>0</v>
      </c>
      <c r="FQ87" s="23">
        <f t="shared" si="9"/>
        <v>0</v>
      </c>
      <c r="FR87" s="23">
        <f t="shared" si="9"/>
        <v>0</v>
      </c>
      <c r="FS87" s="23">
        <f t="shared" si="9"/>
        <v>0</v>
      </c>
      <c r="FT87" s="23">
        <f t="shared" si="9"/>
        <v>190.179</v>
      </c>
      <c r="FU87" s="23">
        <f t="shared" si="9"/>
        <v>128.708</v>
      </c>
      <c r="FV87" s="23">
        <f t="shared" si="9"/>
        <v>123.59</v>
      </c>
      <c r="FW87" s="23">
        <f t="shared" si="9"/>
        <v>128.38300000000001</v>
      </c>
      <c r="FX87" s="23">
        <f t="shared" si="9"/>
        <v>125</v>
      </c>
      <c r="FY87" s="23">
        <f t="shared" si="9"/>
        <v>0</v>
      </c>
      <c r="FZ87" s="23">
        <f t="shared" si="9"/>
        <v>66.25</v>
      </c>
      <c r="GA87" s="23">
        <f t="shared" si="9"/>
        <v>0</v>
      </c>
      <c r="GB87" s="23">
        <f t="shared" si="9"/>
        <v>0</v>
      </c>
      <c r="GC87" s="23">
        <f t="shared" si="9"/>
        <v>67.588999999999999</v>
      </c>
      <c r="GD87" s="23">
        <f t="shared" si="9"/>
        <v>0</v>
      </c>
      <c r="GE87" s="23">
        <f t="shared" si="9"/>
        <v>0</v>
      </c>
      <c r="GF87" s="208">
        <f t="shared" si="9"/>
        <v>0</v>
      </c>
      <c r="GG87" s="253">
        <f>SUM(GG10:GG80)</f>
        <v>215</v>
      </c>
      <c r="GH87" s="207"/>
      <c r="GI87" s="207"/>
      <c r="GJ87" s="207"/>
      <c r="GK87" s="207"/>
      <c r="GL87" s="207"/>
    </row>
    <row r="88" spans="1:202" ht="15" customHeight="1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233"/>
    </row>
    <row r="89" spans="1:202" ht="15" customHeight="1" x14ac:dyDescent="0.3">
      <c r="A89" s="67"/>
      <c r="B89" s="68"/>
      <c r="C89" s="68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</row>
    <row r="90" spans="1:202" ht="15" customHeight="1" x14ac:dyDescent="0.3">
      <c r="A90" s="68"/>
      <c r="B90" s="68"/>
      <c r="C90" s="68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</row>
    <row r="91" spans="1:202" ht="15" customHeight="1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74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</row>
    <row r="92" spans="1:202" ht="15" customHeight="1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</row>
    <row r="93" spans="1:202" ht="15" customHeight="1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</row>
    <row r="94" spans="1:202" ht="15" customHeight="1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</row>
    <row r="95" spans="1:202" ht="15" customHeight="1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</row>
    <row r="96" spans="1:202" ht="15" customHeight="1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</row>
    <row r="97" spans="1:188" ht="15" customHeight="1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</row>
    <row r="98" spans="1:188" ht="15" customHeight="1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</row>
    <row r="99" spans="1:188" ht="15" customHeight="1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</row>
    <row r="100" spans="1:188" ht="15" customHeight="1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</row>
    <row r="101" spans="1:188" ht="15" customHeight="1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</row>
    <row r="102" spans="1:188" ht="15" customHeight="1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</row>
    <row r="103" spans="1:188" ht="15" customHeight="1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</row>
    <row r="104" spans="1:188" ht="15" customHeight="1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</row>
    <row r="105" spans="1:188" ht="15" customHeight="1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</row>
    <row r="106" spans="1:188" ht="15" customHeight="1" x14ac:dyDescent="0.4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</row>
    <row r="107" spans="1:188" ht="15" customHeight="1" x14ac:dyDescent="0.4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</row>
    <row r="108" spans="1:188" ht="15" customHeight="1" x14ac:dyDescent="0.4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</row>
    <row r="109" spans="1:188" ht="15" customHeight="1" x14ac:dyDescent="0.4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</row>
    <row r="110" spans="1:188" ht="15" customHeight="1" x14ac:dyDescent="0.4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</row>
    <row r="111" spans="1:188" ht="15" customHeight="1" x14ac:dyDescent="0.4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</row>
    <row r="112" spans="1:188" ht="15" customHeight="1" x14ac:dyDescent="0.4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</row>
    <row r="113" spans="1:188" ht="15" customHeight="1" x14ac:dyDescent="0.4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</row>
    <row r="114" spans="1:188" ht="15" customHeight="1" x14ac:dyDescent="0.4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</row>
    <row r="115" spans="1:188" ht="15" customHeight="1" x14ac:dyDescent="0.4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</row>
    <row r="116" spans="1:188" ht="15" customHeight="1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</row>
    <row r="117" spans="1:188" ht="15" customHeight="1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</row>
    <row r="118" spans="1:188" ht="15" customHeight="1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</row>
    <row r="119" spans="1:188" ht="15" customHeight="1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</row>
    <row r="120" spans="1:188" ht="15" customHeight="1" x14ac:dyDescent="0.4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</row>
    <row r="121" spans="1:188" ht="15" customHeight="1" x14ac:dyDescent="0.4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</row>
    <row r="122" spans="1:188" ht="15" customHeight="1" x14ac:dyDescent="0.4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</row>
    <row r="123" spans="1:188" ht="15" customHeight="1" x14ac:dyDescent="0.4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</row>
    <row r="124" spans="1:188" ht="15" customHeight="1" x14ac:dyDescent="0.4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</row>
    <row r="125" spans="1:188" ht="15" customHeight="1" x14ac:dyDescent="0.4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</row>
    <row r="126" spans="1:188" ht="15" customHeight="1" x14ac:dyDescent="0.4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</row>
    <row r="127" spans="1:188" ht="15" customHeight="1" x14ac:dyDescent="0.4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</row>
    <row r="128" spans="1:188" ht="15" customHeight="1" x14ac:dyDescent="0.4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</row>
    <row r="129" spans="1:188" ht="15" customHeight="1" x14ac:dyDescent="0.4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</row>
  </sheetData>
  <mergeCells count="46">
    <mergeCell ref="EF8:EL8"/>
    <mergeCell ref="DB8:DE8"/>
    <mergeCell ref="DF8:DK8"/>
    <mergeCell ref="DL8:DO8"/>
    <mergeCell ref="DP8:DU8"/>
    <mergeCell ref="DV8:DX8"/>
    <mergeCell ref="DY8:EE8"/>
    <mergeCell ref="AO8:AP8"/>
    <mergeCell ref="BF8:BG8"/>
    <mergeCell ref="BQ8:BT8"/>
    <mergeCell ref="CM8:CP8"/>
    <mergeCell ref="CE8:CH8"/>
    <mergeCell ref="BU8:CA8"/>
    <mergeCell ref="CC8:CD8"/>
    <mergeCell ref="AT8:AX8"/>
    <mergeCell ref="CI8:CL8"/>
    <mergeCell ref="AY8:BE8"/>
    <mergeCell ref="BH8:BL8"/>
    <mergeCell ref="BM8:BP8"/>
    <mergeCell ref="AQ8:AR8"/>
    <mergeCell ref="C4:AN4"/>
    <mergeCell ref="AL8:AN8"/>
    <mergeCell ref="D8:G8"/>
    <mergeCell ref="H8:K8"/>
    <mergeCell ref="AC8:AF8"/>
    <mergeCell ref="N8:R8"/>
    <mergeCell ref="X8:AB8"/>
    <mergeCell ref="S8:W8"/>
    <mergeCell ref="AG8:AK8"/>
    <mergeCell ref="D5:AG5"/>
    <mergeCell ref="GU8:GY8"/>
    <mergeCell ref="GO8:GS8"/>
    <mergeCell ref="L8:M8"/>
    <mergeCell ref="GH8:GL8"/>
    <mergeCell ref="EM8:ES8"/>
    <mergeCell ref="ET8:EZ8"/>
    <mergeCell ref="FA8:FB8"/>
    <mergeCell ref="FC8:FG8"/>
    <mergeCell ref="FH8:FN8"/>
    <mergeCell ref="FO8:FR8"/>
    <mergeCell ref="FS8:FW8"/>
    <mergeCell ref="FX8:GB8"/>
    <mergeCell ref="GC8:GF8"/>
    <mergeCell ref="CQ8:CS8"/>
    <mergeCell ref="CW8:DA8"/>
    <mergeCell ref="CT8:CV8"/>
  </mergeCells>
  <pageMargins left="0.25" right="0.25" top="0.75" bottom="0.75" header="0.3" footer="0.3"/>
  <pageSetup paperSize="8" scale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Dressage</vt:lpstr>
      <vt:lpstr>Secondary Dressage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Fleckhammer</dc:creator>
  <cp:lastModifiedBy>Sharon Welsh</cp:lastModifiedBy>
  <cp:lastPrinted>2018-06-19T04:09:46Z</cp:lastPrinted>
  <dcterms:created xsi:type="dcterms:W3CDTF">2017-07-22T01:19:34Z</dcterms:created>
  <dcterms:modified xsi:type="dcterms:W3CDTF">2019-11-19T07:00:18Z</dcterms:modified>
</cp:coreProperties>
</file>